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11655" activeTab="0"/>
  </bookViews>
  <sheets>
    <sheet name="утв б-т" sheetId="1" r:id="rId1"/>
    <sheet name="исполнение" sheetId="2" r:id="rId2"/>
  </sheets>
  <definedNames/>
  <calcPr fullCalcOnLoad="1"/>
</workbook>
</file>

<file path=xl/sharedStrings.xml><?xml version="1.0" encoding="utf-8"?>
<sst xmlns="http://schemas.openxmlformats.org/spreadsheetml/2006/main" count="124" uniqueCount="52">
  <si>
    <t>Показатели</t>
  </si>
  <si>
    <t>2012 год</t>
  </si>
  <si>
    <t>2011 год</t>
  </si>
  <si>
    <t>2010 год</t>
  </si>
  <si>
    <t>% исп.</t>
  </si>
  <si>
    <t>утв. план</t>
  </si>
  <si>
    <t>исполнение</t>
  </si>
  <si>
    <t>ДОХОДЫ, всего</t>
  </si>
  <si>
    <t>безвозмездные поступления</t>
  </si>
  <si>
    <t>налоговые и неналоговые доходы</t>
  </si>
  <si>
    <t>РАСХОДЫ, всего</t>
  </si>
  <si>
    <t>в т.ч.</t>
  </si>
  <si>
    <t>млн.рублей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</si>
  <si>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</si>
  <si>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</si>
  <si>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</si>
  <si>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</si>
  <si>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</si>
  <si>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</si>
  <si>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</si>
  <si>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</si>
  <si>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</si>
  <si>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миуниципального долга</t>
  </si>
  <si>
    <t>2009 год</t>
  </si>
  <si>
    <t>Межбюджетные трансферты</t>
  </si>
  <si>
    <t>2007 год</t>
  </si>
  <si>
    <t>2008 год</t>
  </si>
  <si>
    <t>в % к 2006 году</t>
  </si>
  <si>
    <t>в % к 2007 году</t>
  </si>
  <si>
    <t>в % к 2008 году</t>
  </si>
  <si>
    <t>в % к 2009 году</t>
  </si>
  <si>
    <t>в % к 2010 году</t>
  </si>
  <si>
    <t>в % к 2011 году</t>
  </si>
  <si>
    <t>в % к 2012 году</t>
  </si>
  <si>
    <t>2013 год</t>
  </si>
  <si>
    <t>2014 год</t>
  </si>
  <si>
    <t>в % к 2013 году</t>
  </si>
  <si>
    <t>2015 год</t>
  </si>
  <si>
    <t>в % к 2014 году</t>
  </si>
  <si>
    <t>Условно утвержденные расходы</t>
  </si>
  <si>
    <t>2006 год</t>
  </si>
  <si>
    <t>уточн. план</t>
  </si>
  <si>
    <t>Культура, кинематография</t>
  </si>
  <si>
    <t>Основные показатели исполнения бюджета городского округа город Уфа Республики Башкортостан</t>
  </si>
  <si>
    <t>Основные показатели утвержденного бюджета городского округа город Уфа Республики Башкортостан</t>
  </si>
  <si>
    <t>Дефицит (-),                                                              профицит (+)</t>
  </si>
  <si>
    <t>2016 год</t>
  </si>
  <si>
    <t>в % к 2015 году</t>
  </si>
  <si>
    <t>Охрана окружающей среды</t>
  </si>
  <si>
    <t>2017 год</t>
  </si>
  <si>
    <t>в % к 2016 году</t>
  </si>
  <si>
    <t>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</si>
</sst>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vertical="top" wrapText="1"/>
    </xf>
    <xf numFmtId="169" fontId="3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169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vertical="top" wrapText="1"/>
    </xf>
    <xf numFmtId="169" fontId="7" fillId="0" borderId="11" xfId="0" applyNumberFormat="1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vertical="top" wrapText="1"/>
    </xf>
    <xf numFmtId="169" fontId="2" fillId="0" borderId="11" xfId="0" applyNumberFormat="1" applyFont="1" applyFill="1" applyBorder="1" applyAlignment="1">
      <alignment vertical="top" wrapText="1"/>
    </xf>
    <xf numFmtId="169" fontId="7" fillId="33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xSplit="1" ySplit="4" topLeftCell="N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2" sqref="U22"/>
    </sheetView>
  </sheetViews>
  <sheetFormatPr defaultColWidth="9.00390625" defaultRowHeight="12.75"/>
  <cols>
    <col min="1" max="1" width="18.125" style="5" customWidth="1"/>
    <col min="2" max="2" width="8.125" style="5" customWidth="1"/>
    <col min="3" max="3" width="8.25390625" style="5" customWidth="1"/>
    <col min="4" max="4" width="6.25390625" style="5" customWidth="1"/>
    <col min="5" max="5" width="7.875" style="5" customWidth="1"/>
    <col min="6" max="6" width="6.00390625" style="5" customWidth="1"/>
    <col min="7" max="7" width="9.00390625" style="5" customWidth="1"/>
    <col min="8" max="8" width="5.75390625" style="5" customWidth="1"/>
    <col min="9" max="9" width="8.125" style="5" customWidth="1"/>
    <col min="10" max="10" width="6.00390625" style="5" customWidth="1"/>
    <col min="11" max="11" width="8.00390625" style="5" customWidth="1"/>
    <col min="12" max="12" width="6.25390625" style="5" customWidth="1"/>
    <col min="13" max="13" width="9.125" style="5" customWidth="1"/>
    <col min="14" max="14" width="5.875" style="5" customWidth="1"/>
    <col min="15" max="15" width="8.125" style="5" customWidth="1"/>
    <col min="16" max="16" width="5.375" style="5" customWidth="1"/>
    <col min="17" max="17" width="7.875" style="22" customWidth="1"/>
    <col min="18" max="18" width="7.00390625" style="22" customWidth="1"/>
    <col min="19" max="19" width="7.875" style="5" customWidth="1"/>
    <col min="20" max="20" width="6.25390625" style="5" customWidth="1"/>
    <col min="21" max="21" width="7.875" style="5" customWidth="1"/>
    <col min="22" max="22" width="6.25390625" style="5" customWidth="1"/>
    <col min="23" max="23" width="7.875" style="5" customWidth="1"/>
    <col min="24" max="24" width="5.125" style="5" customWidth="1"/>
    <col min="25" max="25" width="7.875" style="5" customWidth="1"/>
    <col min="26" max="26" width="5.125" style="5" customWidth="1"/>
    <col min="27" max="16384" width="9.125" style="5" customWidth="1"/>
  </cols>
  <sheetData>
    <row r="1" spans="1:24" ht="18.7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4"/>
      <c r="S2" s="1"/>
      <c r="U2" s="1"/>
      <c r="W2" s="1"/>
      <c r="Y2" s="1" t="s">
        <v>12</v>
      </c>
    </row>
    <row r="3" spans="1:26" ht="12.75">
      <c r="A3" s="37" t="s">
        <v>0</v>
      </c>
      <c r="B3" s="4" t="s">
        <v>40</v>
      </c>
      <c r="C3" s="32" t="s">
        <v>25</v>
      </c>
      <c r="D3" s="32"/>
      <c r="E3" s="32" t="s">
        <v>26</v>
      </c>
      <c r="F3" s="32"/>
      <c r="G3" s="32" t="s">
        <v>23</v>
      </c>
      <c r="H3" s="32"/>
      <c r="I3" s="30" t="s">
        <v>3</v>
      </c>
      <c r="J3" s="31"/>
      <c r="K3" s="30" t="s">
        <v>2</v>
      </c>
      <c r="L3" s="31"/>
      <c r="M3" s="30" t="s">
        <v>1</v>
      </c>
      <c r="N3" s="31"/>
      <c r="O3" s="30" t="s">
        <v>34</v>
      </c>
      <c r="P3" s="31"/>
      <c r="Q3" s="33" t="s">
        <v>35</v>
      </c>
      <c r="R3" s="34"/>
      <c r="S3" s="30" t="s">
        <v>37</v>
      </c>
      <c r="T3" s="31"/>
      <c r="U3" s="30" t="s">
        <v>46</v>
      </c>
      <c r="V3" s="31"/>
      <c r="W3" s="30" t="s">
        <v>49</v>
      </c>
      <c r="X3" s="31"/>
      <c r="Y3" s="30" t="s">
        <v>51</v>
      </c>
      <c r="Z3" s="31"/>
    </row>
    <row r="4" spans="1:26" ht="38.25">
      <c r="A4" s="38"/>
      <c r="B4" s="3" t="s">
        <v>5</v>
      </c>
      <c r="C4" s="3" t="s">
        <v>5</v>
      </c>
      <c r="D4" s="3" t="s">
        <v>27</v>
      </c>
      <c r="E4" s="3" t="s">
        <v>5</v>
      </c>
      <c r="F4" s="3" t="s">
        <v>28</v>
      </c>
      <c r="G4" s="3" t="s">
        <v>5</v>
      </c>
      <c r="H4" s="3" t="s">
        <v>29</v>
      </c>
      <c r="I4" s="3" t="s">
        <v>5</v>
      </c>
      <c r="J4" s="3" t="s">
        <v>30</v>
      </c>
      <c r="K4" s="3" t="s">
        <v>5</v>
      </c>
      <c r="L4" s="3" t="s">
        <v>31</v>
      </c>
      <c r="M4" s="3" t="s">
        <v>5</v>
      </c>
      <c r="N4" s="3" t="s">
        <v>32</v>
      </c>
      <c r="O4" s="3" t="s">
        <v>5</v>
      </c>
      <c r="P4" s="3" t="s">
        <v>33</v>
      </c>
      <c r="Q4" s="23" t="s">
        <v>5</v>
      </c>
      <c r="R4" s="23" t="s">
        <v>36</v>
      </c>
      <c r="S4" s="3" t="s">
        <v>5</v>
      </c>
      <c r="T4" s="3" t="s">
        <v>38</v>
      </c>
      <c r="U4" s="3" t="s">
        <v>5</v>
      </c>
      <c r="V4" s="3" t="s">
        <v>47</v>
      </c>
      <c r="W4" s="3" t="s">
        <v>5</v>
      </c>
      <c r="X4" s="3" t="s">
        <v>50</v>
      </c>
      <c r="Y4" s="3" t="s">
        <v>5</v>
      </c>
      <c r="Z4" s="3" t="s">
        <v>50</v>
      </c>
    </row>
    <row r="5" spans="1:26" ht="12.75">
      <c r="A5" s="2">
        <v>1</v>
      </c>
      <c r="B5" s="2"/>
      <c r="C5" s="2"/>
      <c r="D5" s="2"/>
      <c r="E5" s="2"/>
      <c r="F5" s="2"/>
      <c r="G5" s="2"/>
      <c r="H5" s="2"/>
      <c r="I5" s="3">
        <v>2</v>
      </c>
      <c r="J5" s="3">
        <v>4</v>
      </c>
      <c r="K5" s="3">
        <v>5</v>
      </c>
      <c r="L5" s="3">
        <v>7</v>
      </c>
      <c r="M5" s="3">
        <v>8</v>
      </c>
      <c r="N5" s="3">
        <v>10</v>
      </c>
      <c r="O5" s="3">
        <v>11</v>
      </c>
      <c r="P5" s="3">
        <v>12</v>
      </c>
      <c r="Q5" s="23">
        <v>13</v>
      </c>
      <c r="R5" s="23">
        <v>14</v>
      </c>
      <c r="S5" s="3">
        <v>15</v>
      </c>
      <c r="T5" s="3">
        <v>16</v>
      </c>
      <c r="U5" s="3">
        <v>15</v>
      </c>
      <c r="V5" s="3">
        <v>16</v>
      </c>
      <c r="W5" s="3">
        <v>15</v>
      </c>
      <c r="X5" s="3">
        <v>16</v>
      </c>
      <c r="Y5" s="3">
        <v>15</v>
      </c>
      <c r="Z5" s="3">
        <v>16</v>
      </c>
    </row>
    <row r="6" spans="1:26" s="9" customFormat="1" ht="12.75">
      <c r="A6" s="7" t="s">
        <v>7</v>
      </c>
      <c r="B6" s="8">
        <f>B8+B9</f>
        <v>6167.099999999999</v>
      </c>
      <c r="C6" s="8">
        <f>C8+C9</f>
        <v>7505.5</v>
      </c>
      <c r="D6" s="8">
        <f>C6/B6*100</f>
        <v>121.70225876019525</v>
      </c>
      <c r="E6" s="8">
        <f>E8+E9</f>
        <v>9576.8</v>
      </c>
      <c r="F6" s="8">
        <f>E6/C6*100</f>
        <v>127.5970954633269</v>
      </c>
      <c r="G6" s="8">
        <f>G8+G9</f>
        <v>13694.3</v>
      </c>
      <c r="H6" s="8">
        <f>G6/E6*100</f>
        <v>142.99452844373903</v>
      </c>
      <c r="I6" s="8">
        <f>I8+I9</f>
        <v>10202.3</v>
      </c>
      <c r="J6" s="8">
        <f>I6/G6*100</f>
        <v>74.50033955733407</v>
      </c>
      <c r="K6" s="8">
        <f>K8+K9</f>
        <v>12838.1</v>
      </c>
      <c r="L6" s="8">
        <f>K6/I6*100</f>
        <v>125.83535085225881</v>
      </c>
      <c r="M6" s="8">
        <f>M8+M9</f>
        <v>13034.2</v>
      </c>
      <c r="N6" s="8">
        <f>M6/K6*100</f>
        <v>101.52748459663034</v>
      </c>
      <c r="O6" s="8">
        <f>O8+O9</f>
        <v>14379.400000000001</v>
      </c>
      <c r="P6" s="8">
        <f>O6/M6*100</f>
        <v>110.3205413450768</v>
      </c>
      <c r="Q6" s="24">
        <f>Q8+Q9</f>
        <v>15985</v>
      </c>
      <c r="R6" s="24">
        <f>Q6/O6*100</f>
        <v>111.16597354548867</v>
      </c>
      <c r="S6" s="8">
        <f>S8+S9</f>
        <v>16012.400000000001</v>
      </c>
      <c r="T6" s="8">
        <f>S6/Q6*100</f>
        <v>100.17141069752896</v>
      </c>
      <c r="U6" s="8">
        <f>U8+U9</f>
        <v>19809.2</v>
      </c>
      <c r="V6" s="8">
        <f>U6/S6*100</f>
        <v>123.71162349179386</v>
      </c>
      <c r="W6" s="8">
        <f>W8+W9</f>
        <v>18445.6</v>
      </c>
      <c r="X6" s="8">
        <f>W6/U6*100</f>
        <v>93.11632978615995</v>
      </c>
      <c r="Y6" s="8">
        <f>Y8+Y9</f>
        <v>17325.6</v>
      </c>
      <c r="Z6" s="8">
        <f>Y6/W6*100</f>
        <v>93.92809125211431</v>
      </c>
    </row>
    <row r="7" spans="1:26" s="12" customFormat="1" ht="12.75">
      <c r="A7" s="10" t="s">
        <v>11</v>
      </c>
      <c r="B7" s="11"/>
      <c r="C7" s="11"/>
      <c r="D7" s="8"/>
      <c r="E7" s="11"/>
      <c r="F7" s="8"/>
      <c r="G7" s="11"/>
      <c r="H7" s="8"/>
      <c r="I7" s="11"/>
      <c r="J7" s="8"/>
      <c r="K7" s="11"/>
      <c r="L7" s="8"/>
      <c r="M7" s="11"/>
      <c r="N7" s="8"/>
      <c r="O7" s="11"/>
      <c r="P7" s="8"/>
      <c r="Q7" s="25"/>
      <c r="R7" s="24"/>
      <c r="S7" s="11"/>
      <c r="T7" s="8"/>
      <c r="U7" s="11"/>
      <c r="V7" s="8"/>
      <c r="W7" s="11"/>
      <c r="X7" s="8"/>
      <c r="Y7" s="11"/>
      <c r="Z7" s="8"/>
    </row>
    <row r="8" spans="1:26" s="12" customFormat="1" ht="25.5">
      <c r="A8" s="10" t="s">
        <v>9</v>
      </c>
      <c r="B8" s="11">
        <v>4771.9</v>
      </c>
      <c r="C8" s="11">
        <v>5558</v>
      </c>
      <c r="D8" s="11">
        <f aca="true" t="shared" si="0" ref="D8:D23">C8/B8*100</f>
        <v>116.47352207716004</v>
      </c>
      <c r="E8" s="11">
        <v>7971</v>
      </c>
      <c r="F8" s="11">
        <f>E8/C8*100</f>
        <v>143.41489744512415</v>
      </c>
      <c r="G8" s="11">
        <v>9852.5</v>
      </c>
      <c r="H8" s="11">
        <f>G8/E8*100</f>
        <v>123.60431564421026</v>
      </c>
      <c r="I8" s="11">
        <v>8024.8</v>
      </c>
      <c r="J8" s="11">
        <f>I8/G8*100</f>
        <v>81.44937833037301</v>
      </c>
      <c r="K8" s="11">
        <v>9203</v>
      </c>
      <c r="L8" s="11">
        <f>K8/I8*100</f>
        <v>114.68198584388396</v>
      </c>
      <c r="M8" s="11">
        <v>8133.9</v>
      </c>
      <c r="N8" s="11">
        <f>M8/K8*100</f>
        <v>88.38313593393458</v>
      </c>
      <c r="O8" s="11">
        <v>10063.6</v>
      </c>
      <c r="P8" s="11">
        <f>O8/M8*100</f>
        <v>123.72416675887337</v>
      </c>
      <c r="Q8" s="25">
        <v>10570.7</v>
      </c>
      <c r="R8" s="25">
        <f>Q8/O8*100</f>
        <v>105.03895226360349</v>
      </c>
      <c r="S8" s="11">
        <v>10670.7</v>
      </c>
      <c r="T8" s="11">
        <f>S8/Q8*100</f>
        <v>100.94601114401127</v>
      </c>
      <c r="U8" s="11">
        <v>10633.7</v>
      </c>
      <c r="V8" s="11">
        <f>U8/S8*100</f>
        <v>99.65325611253245</v>
      </c>
      <c r="W8" s="11">
        <v>10787.2</v>
      </c>
      <c r="X8" s="11">
        <f>W8/U8*100</f>
        <v>101.4435238910257</v>
      </c>
      <c r="Y8" s="11">
        <v>10483.4</v>
      </c>
      <c r="Z8" s="11">
        <f>Y8/W8*100</f>
        <v>97.18369919905072</v>
      </c>
    </row>
    <row r="9" spans="1:26" s="12" customFormat="1" ht="25.5">
      <c r="A9" s="10" t="s">
        <v>8</v>
      </c>
      <c r="B9" s="11">
        <v>1395.2</v>
      </c>
      <c r="C9" s="11">
        <v>1947.5</v>
      </c>
      <c r="D9" s="11">
        <f t="shared" si="0"/>
        <v>139.58572247706422</v>
      </c>
      <c r="E9" s="11">
        <v>1605.8</v>
      </c>
      <c r="F9" s="11">
        <f>E9/C9*100</f>
        <v>82.45442875481386</v>
      </c>
      <c r="G9" s="11">
        <v>3841.8</v>
      </c>
      <c r="H9" s="11">
        <f>G9/E9*100</f>
        <v>239.24523601942957</v>
      </c>
      <c r="I9" s="11">
        <v>2177.5</v>
      </c>
      <c r="J9" s="11">
        <f>I9/G9*100</f>
        <v>56.679160810036954</v>
      </c>
      <c r="K9" s="11">
        <v>3635.1</v>
      </c>
      <c r="L9" s="11">
        <f>K9/I9*100</f>
        <v>166.93915040183697</v>
      </c>
      <c r="M9" s="11">
        <v>4900.3</v>
      </c>
      <c r="N9" s="11">
        <f>M9/K9*100</f>
        <v>134.80509477043273</v>
      </c>
      <c r="O9" s="11">
        <v>4315.8</v>
      </c>
      <c r="P9" s="11">
        <f>O9/M9*100</f>
        <v>88.0721588474175</v>
      </c>
      <c r="Q9" s="25">
        <v>5414.3</v>
      </c>
      <c r="R9" s="25">
        <f>Q9/O9*100</f>
        <v>125.45298670003244</v>
      </c>
      <c r="S9" s="11">
        <v>5341.7</v>
      </c>
      <c r="T9" s="11">
        <f>S9/Q9*100</f>
        <v>98.65910644035239</v>
      </c>
      <c r="U9" s="11">
        <v>9175.5</v>
      </c>
      <c r="V9" s="11">
        <f>U9/S9*100</f>
        <v>171.77115899432764</v>
      </c>
      <c r="W9" s="11">
        <v>7658.4</v>
      </c>
      <c r="X9" s="11">
        <f>W9/U9*100</f>
        <v>83.46575118522152</v>
      </c>
      <c r="Y9" s="11">
        <v>6842.2</v>
      </c>
      <c r="Z9" s="11">
        <f>Y9/W9*100</f>
        <v>89.34242139350256</v>
      </c>
    </row>
    <row r="10" spans="1:26" s="9" customFormat="1" ht="12.75">
      <c r="A10" s="7" t="s">
        <v>10</v>
      </c>
      <c r="B10" s="8">
        <f>SUM(B12:B23)</f>
        <v>6167.099999999999</v>
      </c>
      <c r="C10" s="8">
        <f>SUM(C12:C23)</f>
        <v>7505.5</v>
      </c>
      <c r="D10" s="8">
        <f t="shared" si="0"/>
        <v>121.70225876019525</v>
      </c>
      <c r="E10" s="8">
        <f>SUM(E12:E23)</f>
        <v>9576.8</v>
      </c>
      <c r="F10" s="8">
        <f>E10/C10*100</f>
        <v>127.5970954633269</v>
      </c>
      <c r="G10" s="8">
        <f>SUM(G12:G23)</f>
        <v>13694.3</v>
      </c>
      <c r="H10" s="8">
        <f>G10/E10*100</f>
        <v>142.99452844373903</v>
      </c>
      <c r="I10" s="8">
        <f>SUM(I12:I23)</f>
        <v>10517.299999999997</v>
      </c>
      <c r="J10" s="8">
        <f>I10/G10*100</f>
        <v>76.80056665912093</v>
      </c>
      <c r="K10" s="8">
        <f>SUM(K12:K23)</f>
        <v>12993.999999999998</v>
      </c>
      <c r="L10" s="8">
        <f>K10/I10*100</f>
        <v>123.54881956395654</v>
      </c>
      <c r="M10" s="8">
        <f>SUM(M12:M23)</f>
        <v>13834.2</v>
      </c>
      <c r="N10" s="8">
        <f>M10/K10*100</f>
        <v>106.46606125904266</v>
      </c>
      <c r="O10" s="8">
        <f>SUM(O12:O23)</f>
        <v>15221.2</v>
      </c>
      <c r="P10" s="8">
        <f>O10/M10*100</f>
        <v>110.02587789680646</v>
      </c>
      <c r="Q10" s="24">
        <f>SUM(Q12:Q24)</f>
        <v>16901</v>
      </c>
      <c r="R10" s="24">
        <f>Q10/O10*100</f>
        <v>111.03592358026961</v>
      </c>
      <c r="S10" s="8">
        <f>SUM(S12:S24)</f>
        <v>16812.4</v>
      </c>
      <c r="T10" s="8">
        <f>S10/Q10*100</f>
        <v>99.47577066445773</v>
      </c>
      <c r="U10" s="8">
        <f>SUM(U12:U24)</f>
        <v>20609.199999999997</v>
      </c>
      <c r="V10" s="8">
        <f>U10/S10*100</f>
        <v>122.58333135066972</v>
      </c>
      <c r="W10" s="8">
        <f>SUM(W12:W24)</f>
        <v>19145.6</v>
      </c>
      <c r="X10" s="8">
        <f>W10/U10*100</f>
        <v>92.89831725637094</v>
      </c>
      <c r="Y10" s="8">
        <f>SUM(Y12:Y24)</f>
        <v>17925.600000000002</v>
      </c>
      <c r="Z10" s="8">
        <f>Y10/W10*100</f>
        <v>93.62777870633462</v>
      </c>
    </row>
    <row r="11" spans="1:26" s="12" customFormat="1" ht="12.75">
      <c r="A11" s="10" t="s">
        <v>11</v>
      </c>
      <c r="B11" s="11"/>
      <c r="C11" s="11"/>
      <c r="D11" s="8"/>
      <c r="E11" s="11"/>
      <c r="F11" s="8"/>
      <c r="G11" s="13"/>
      <c r="H11" s="8"/>
      <c r="I11" s="11"/>
      <c r="J11" s="8"/>
      <c r="K11" s="11"/>
      <c r="L11" s="8"/>
      <c r="M11" s="11"/>
      <c r="N11" s="8"/>
      <c r="O11" s="11"/>
      <c r="P11" s="8"/>
      <c r="Q11" s="25"/>
      <c r="R11" s="24"/>
      <c r="S11" s="11"/>
      <c r="T11" s="8"/>
      <c r="U11" s="11"/>
      <c r="V11" s="8"/>
      <c r="W11" s="11"/>
      <c r="X11" s="8"/>
      <c r="Y11" s="11"/>
      <c r="Z11" s="8"/>
    </row>
    <row r="12" spans="1:26" s="12" customFormat="1" ht="25.5">
      <c r="A12" s="10" t="s">
        <v>13</v>
      </c>
      <c r="B12" s="11">
        <v>755.8</v>
      </c>
      <c r="C12" s="11">
        <v>871.7</v>
      </c>
      <c r="D12" s="11">
        <f t="shared" si="0"/>
        <v>115.33474464143956</v>
      </c>
      <c r="E12" s="11">
        <v>1212.4</v>
      </c>
      <c r="F12" s="11">
        <f aca="true" t="shared" si="1" ref="F12:F23">E12/C12*100</f>
        <v>139.08454743604452</v>
      </c>
      <c r="G12" s="11">
        <v>892.8</v>
      </c>
      <c r="H12" s="11">
        <f aca="true" t="shared" si="2" ref="H12:H23">G12/E12*100</f>
        <v>73.63906301550642</v>
      </c>
      <c r="I12" s="11">
        <v>1012.9</v>
      </c>
      <c r="J12" s="11">
        <f aca="true" t="shared" si="3" ref="J12:J23">I12/G12*100</f>
        <v>113.45206093189964</v>
      </c>
      <c r="K12" s="11">
        <v>1183.8</v>
      </c>
      <c r="L12" s="11">
        <f aca="true" t="shared" si="4" ref="L12:L23">K12/I12*100</f>
        <v>116.87234672721887</v>
      </c>
      <c r="M12" s="11">
        <v>1465.3</v>
      </c>
      <c r="N12" s="11">
        <f aca="true" t="shared" si="5" ref="N12:N23">M12/K12*100</f>
        <v>123.77935462071297</v>
      </c>
      <c r="O12" s="11">
        <v>1522.8</v>
      </c>
      <c r="P12" s="11">
        <f aca="true" t="shared" si="6" ref="P12:P23">O12/M12*100</f>
        <v>103.92411110352828</v>
      </c>
      <c r="Q12" s="25">
        <v>1530.5</v>
      </c>
      <c r="R12" s="25">
        <f aca="true" t="shared" si="7" ref="R12:R23">Q12/O12*100</f>
        <v>100.5056474914631</v>
      </c>
      <c r="S12" s="11">
        <v>1610</v>
      </c>
      <c r="T12" s="11">
        <f aca="true" t="shared" si="8" ref="T12:T23">S12/Q12*100</f>
        <v>105.19438092126757</v>
      </c>
      <c r="U12" s="11">
        <v>1404.8</v>
      </c>
      <c r="V12" s="11">
        <f aca="true" t="shared" si="9" ref="V12:V23">U12/S12*100</f>
        <v>87.25465838509317</v>
      </c>
      <c r="W12" s="11">
        <v>1283.6</v>
      </c>
      <c r="X12" s="11">
        <f aca="true" t="shared" si="10" ref="X12:X23">W12/U12*100</f>
        <v>91.37243735763097</v>
      </c>
      <c r="Y12" s="11">
        <v>1131</v>
      </c>
      <c r="Z12" s="11">
        <f aca="true" t="shared" si="11" ref="Z12:Z18">Y12/W12*100</f>
        <v>88.1115612340293</v>
      </c>
    </row>
    <row r="13" spans="1:26" s="12" customFormat="1" ht="51">
      <c r="A13" s="10" t="s">
        <v>14</v>
      </c>
      <c r="B13" s="11">
        <v>395.4</v>
      </c>
      <c r="C13" s="11">
        <v>541.3</v>
      </c>
      <c r="D13" s="11">
        <f t="shared" si="0"/>
        <v>136.89934243803742</v>
      </c>
      <c r="E13" s="11">
        <v>862.5</v>
      </c>
      <c r="F13" s="11">
        <f t="shared" si="1"/>
        <v>159.33862922593758</v>
      </c>
      <c r="G13" s="11">
        <v>475.6</v>
      </c>
      <c r="H13" s="11">
        <f t="shared" si="2"/>
        <v>55.14202898550725</v>
      </c>
      <c r="I13" s="11">
        <v>431.2</v>
      </c>
      <c r="J13" s="11">
        <f t="shared" si="3"/>
        <v>90.66442388561816</v>
      </c>
      <c r="K13" s="11">
        <v>480.4</v>
      </c>
      <c r="L13" s="11">
        <f t="shared" si="4"/>
        <v>111.41001855287568</v>
      </c>
      <c r="M13" s="11">
        <v>790.5</v>
      </c>
      <c r="N13" s="11">
        <f t="shared" si="5"/>
        <v>164.5503746877602</v>
      </c>
      <c r="O13" s="11">
        <v>777.8</v>
      </c>
      <c r="P13" s="11">
        <f t="shared" si="6"/>
        <v>98.39342188488298</v>
      </c>
      <c r="Q13" s="25">
        <v>916</v>
      </c>
      <c r="R13" s="25">
        <f t="shared" si="7"/>
        <v>117.76806376960658</v>
      </c>
      <c r="S13" s="11">
        <v>924.1</v>
      </c>
      <c r="T13" s="11">
        <f t="shared" si="8"/>
        <v>100.88427947598252</v>
      </c>
      <c r="U13" s="11">
        <v>792.4</v>
      </c>
      <c r="V13" s="11">
        <f t="shared" si="9"/>
        <v>85.7482956390001</v>
      </c>
      <c r="W13" s="11">
        <v>807.1</v>
      </c>
      <c r="X13" s="11">
        <f t="shared" si="10"/>
        <v>101.85512367491168</v>
      </c>
      <c r="Y13" s="11">
        <v>803.3</v>
      </c>
      <c r="Z13" s="11">
        <f t="shared" si="11"/>
        <v>99.52917854045347</v>
      </c>
    </row>
    <row r="14" spans="1:26" s="12" customFormat="1" ht="25.5">
      <c r="A14" s="10" t="s">
        <v>15</v>
      </c>
      <c r="B14" s="11">
        <v>242.6</v>
      </c>
      <c r="C14" s="11">
        <v>367.6</v>
      </c>
      <c r="D14" s="11">
        <f t="shared" si="0"/>
        <v>151.52514427040398</v>
      </c>
      <c r="E14" s="11">
        <v>390.2</v>
      </c>
      <c r="F14" s="11">
        <f t="shared" si="1"/>
        <v>106.14798694232861</v>
      </c>
      <c r="G14" s="11">
        <v>1010.9</v>
      </c>
      <c r="H14" s="11">
        <f t="shared" si="2"/>
        <v>259.0722706304459</v>
      </c>
      <c r="I14" s="11">
        <v>712.5</v>
      </c>
      <c r="J14" s="11">
        <f t="shared" si="3"/>
        <v>70.48174893659116</v>
      </c>
      <c r="K14" s="11">
        <v>1532.6</v>
      </c>
      <c r="L14" s="11">
        <f t="shared" si="4"/>
        <v>215.10175438596488</v>
      </c>
      <c r="M14" s="11">
        <v>877.8</v>
      </c>
      <c r="N14" s="11">
        <f t="shared" si="5"/>
        <v>57.27521858280047</v>
      </c>
      <c r="O14" s="11">
        <v>918.2</v>
      </c>
      <c r="P14" s="11">
        <f t="shared" si="6"/>
        <v>104.60241512873093</v>
      </c>
      <c r="Q14" s="25">
        <v>945.6</v>
      </c>
      <c r="R14" s="25">
        <f t="shared" si="7"/>
        <v>102.98409932476585</v>
      </c>
      <c r="S14" s="11">
        <v>836.4</v>
      </c>
      <c r="T14" s="11">
        <f t="shared" si="8"/>
        <v>88.45177664974618</v>
      </c>
      <c r="U14" s="11">
        <v>2392.8</v>
      </c>
      <c r="V14" s="11">
        <f t="shared" si="9"/>
        <v>286.08321377331424</v>
      </c>
      <c r="W14" s="11">
        <v>1411.4</v>
      </c>
      <c r="X14" s="11">
        <f t="shared" si="10"/>
        <v>58.985289200936144</v>
      </c>
      <c r="Y14" s="11">
        <v>1422.2</v>
      </c>
      <c r="Z14" s="11">
        <f t="shared" si="11"/>
        <v>100.76519767606631</v>
      </c>
    </row>
    <row r="15" spans="1:26" s="12" customFormat="1" ht="38.25">
      <c r="A15" s="10" t="s">
        <v>16</v>
      </c>
      <c r="B15" s="11">
        <v>588.1</v>
      </c>
      <c r="C15" s="11">
        <v>829.8</v>
      </c>
      <c r="D15" s="11">
        <f t="shared" si="0"/>
        <v>141.09845264410814</v>
      </c>
      <c r="E15" s="11">
        <v>1417.6</v>
      </c>
      <c r="F15" s="11">
        <f t="shared" si="1"/>
        <v>170.83634610749579</v>
      </c>
      <c r="G15" s="11">
        <v>3992.8</v>
      </c>
      <c r="H15" s="11">
        <f t="shared" si="2"/>
        <v>281.65914221218964</v>
      </c>
      <c r="I15" s="11">
        <v>1199.9</v>
      </c>
      <c r="J15" s="11">
        <f t="shared" si="3"/>
        <v>30.051592867160892</v>
      </c>
      <c r="K15" s="11">
        <v>1323.9</v>
      </c>
      <c r="L15" s="11">
        <f t="shared" si="4"/>
        <v>110.33419451620969</v>
      </c>
      <c r="M15" s="11">
        <v>1570.8</v>
      </c>
      <c r="N15" s="11">
        <f t="shared" si="5"/>
        <v>118.64944482211645</v>
      </c>
      <c r="O15" s="11">
        <v>2545.5</v>
      </c>
      <c r="P15" s="11">
        <f t="shared" si="6"/>
        <v>162.05118411000765</v>
      </c>
      <c r="Q15" s="25">
        <v>2403.3</v>
      </c>
      <c r="R15" s="25">
        <f t="shared" si="7"/>
        <v>94.41367118444313</v>
      </c>
      <c r="S15" s="11">
        <v>2785.7</v>
      </c>
      <c r="T15" s="11">
        <f t="shared" si="8"/>
        <v>115.91145508259476</v>
      </c>
      <c r="U15" s="11">
        <v>3626</v>
      </c>
      <c r="V15" s="11">
        <f t="shared" si="9"/>
        <v>130.16477007574397</v>
      </c>
      <c r="W15" s="11">
        <v>3101</v>
      </c>
      <c r="X15" s="11">
        <f t="shared" si="10"/>
        <v>85.52123552123551</v>
      </c>
      <c r="Y15" s="11">
        <v>2049.6</v>
      </c>
      <c r="Z15" s="11">
        <f t="shared" si="11"/>
        <v>66.09480812641083</v>
      </c>
    </row>
    <row r="16" spans="1:26" s="12" customFormat="1" ht="25.5">
      <c r="A16" s="10" t="s">
        <v>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5">
        <v>26.8</v>
      </c>
      <c r="R16" s="25"/>
      <c r="S16" s="11">
        <v>26.7</v>
      </c>
      <c r="T16" s="11">
        <f t="shared" si="8"/>
        <v>99.62686567164178</v>
      </c>
      <c r="U16" s="11">
        <v>17.8</v>
      </c>
      <c r="V16" s="11">
        <f t="shared" si="9"/>
        <v>66.66666666666667</v>
      </c>
      <c r="W16" s="11">
        <v>17.8</v>
      </c>
      <c r="X16" s="11">
        <f t="shared" si="10"/>
        <v>100</v>
      </c>
      <c r="Y16" s="11">
        <v>17.8</v>
      </c>
      <c r="Z16" s="11">
        <f t="shared" si="11"/>
        <v>100</v>
      </c>
    </row>
    <row r="17" spans="1:26" s="12" customFormat="1" ht="12.75">
      <c r="A17" s="10" t="s">
        <v>17</v>
      </c>
      <c r="B17" s="11">
        <v>2639.1</v>
      </c>
      <c r="C17" s="11">
        <v>2989.8</v>
      </c>
      <c r="D17" s="11">
        <f t="shared" si="0"/>
        <v>113.28862112083667</v>
      </c>
      <c r="E17" s="11">
        <v>3372.2</v>
      </c>
      <c r="F17" s="11">
        <f t="shared" si="1"/>
        <v>112.79015318750416</v>
      </c>
      <c r="G17" s="11">
        <v>4503.5</v>
      </c>
      <c r="H17" s="11">
        <f t="shared" si="2"/>
        <v>133.54783227566574</v>
      </c>
      <c r="I17" s="11">
        <v>4378.2</v>
      </c>
      <c r="J17" s="11">
        <f t="shared" si="3"/>
        <v>97.21771955145996</v>
      </c>
      <c r="K17" s="11">
        <v>5506.4</v>
      </c>
      <c r="L17" s="11">
        <f t="shared" si="4"/>
        <v>125.76858069526288</v>
      </c>
      <c r="M17" s="11">
        <v>6633</v>
      </c>
      <c r="N17" s="11">
        <f t="shared" si="5"/>
        <v>120.45982856312656</v>
      </c>
      <c r="O17" s="11">
        <v>7290.2</v>
      </c>
      <c r="P17" s="11">
        <f t="shared" si="6"/>
        <v>109.90803557967736</v>
      </c>
      <c r="Q17" s="25">
        <v>8468</v>
      </c>
      <c r="R17" s="25">
        <f t="shared" si="7"/>
        <v>116.1559353652849</v>
      </c>
      <c r="S17" s="11">
        <v>8743.8</v>
      </c>
      <c r="T17" s="11">
        <f t="shared" si="8"/>
        <v>103.2569674067076</v>
      </c>
      <c r="U17" s="11">
        <v>9945.3</v>
      </c>
      <c r="V17" s="11">
        <f t="shared" si="9"/>
        <v>113.74116516846222</v>
      </c>
      <c r="W17" s="11">
        <v>9770.4</v>
      </c>
      <c r="X17" s="11">
        <f t="shared" si="10"/>
        <v>98.24138035051733</v>
      </c>
      <c r="Y17" s="11">
        <v>9468.2</v>
      </c>
      <c r="Z17" s="11">
        <f t="shared" si="11"/>
        <v>96.9069843609269</v>
      </c>
    </row>
    <row r="18" spans="1:26" s="12" customFormat="1" ht="25.5">
      <c r="A18" s="10" t="s">
        <v>42</v>
      </c>
      <c r="B18" s="11">
        <v>110.4</v>
      </c>
      <c r="C18" s="11">
        <v>141.3</v>
      </c>
      <c r="D18" s="11">
        <f t="shared" si="0"/>
        <v>127.98913043478262</v>
      </c>
      <c r="E18" s="11">
        <v>231.5</v>
      </c>
      <c r="F18" s="11">
        <f t="shared" si="1"/>
        <v>163.83581033262558</v>
      </c>
      <c r="G18" s="11">
        <v>319.8</v>
      </c>
      <c r="H18" s="11">
        <f t="shared" si="2"/>
        <v>138.14254859611233</v>
      </c>
      <c r="I18" s="11">
        <v>231.2</v>
      </c>
      <c r="J18" s="11">
        <f t="shared" si="3"/>
        <v>72.29518449030643</v>
      </c>
      <c r="K18" s="11">
        <v>209.8</v>
      </c>
      <c r="L18" s="11">
        <f t="shared" si="4"/>
        <v>90.74394463667821</v>
      </c>
      <c r="M18" s="11">
        <v>270.6</v>
      </c>
      <c r="N18" s="11">
        <f t="shared" si="5"/>
        <v>128.97998093422308</v>
      </c>
      <c r="O18" s="11">
        <v>317.8</v>
      </c>
      <c r="P18" s="11">
        <f t="shared" si="6"/>
        <v>117.44271988174427</v>
      </c>
      <c r="Q18" s="25">
        <v>423.3</v>
      </c>
      <c r="R18" s="25">
        <f t="shared" si="7"/>
        <v>133.1969792322215</v>
      </c>
      <c r="S18" s="11">
        <v>390.7</v>
      </c>
      <c r="T18" s="11">
        <f t="shared" si="8"/>
        <v>92.29860618946373</v>
      </c>
      <c r="U18" s="11">
        <v>427.4</v>
      </c>
      <c r="V18" s="11">
        <f t="shared" si="9"/>
        <v>109.39339646787816</v>
      </c>
      <c r="W18" s="11">
        <v>400.1</v>
      </c>
      <c r="X18" s="11">
        <f t="shared" si="10"/>
        <v>93.61254094525037</v>
      </c>
      <c r="Y18" s="11">
        <v>398.7</v>
      </c>
      <c r="Z18" s="11">
        <f t="shared" si="11"/>
        <v>99.65008747813046</v>
      </c>
    </row>
    <row r="19" spans="1:26" s="12" customFormat="1" ht="12.75">
      <c r="A19" s="10" t="s">
        <v>18</v>
      </c>
      <c r="B19" s="11">
        <v>1121.6</v>
      </c>
      <c r="C19" s="11">
        <v>1282.4</v>
      </c>
      <c r="D19" s="11">
        <f t="shared" si="0"/>
        <v>114.33666191155494</v>
      </c>
      <c r="E19" s="11">
        <v>1564</v>
      </c>
      <c r="F19" s="11">
        <f t="shared" si="1"/>
        <v>121.95882719900186</v>
      </c>
      <c r="G19" s="11">
        <v>2131</v>
      </c>
      <c r="H19" s="11">
        <f t="shared" si="2"/>
        <v>136.25319693094627</v>
      </c>
      <c r="I19" s="11">
        <v>2128.2</v>
      </c>
      <c r="J19" s="11">
        <f t="shared" si="3"/>
        <v>99.86860628812762</v>
      </c>
      <c r="K19" s="11">
        <v>2031.1</v>
      </c>
      <c r="L19" s="11">
        <f t="shared" si="4"/>
        <v>95.4374588854431</v>
      </c>
      <c r="M19" s="11">
        <v>1389.9</v>
      </c>
      <c r="N19" s="11">
        <f t="shared" si="5"/>
        <v>68.4308995125794</v>
      </c>
      <c r="O19" s="11">
        <v>927.2</v>
      </c>
      <c r="P19" s="11">
        <f t="shared" si="6"/>
        <v>66.70983523994532</v>
      </c>
      <c r="Q19" s="25">
        <v>824.4</v>
      </c>
      <c r="R19" s="25">
        <f t="shared" si="7"/>
        <v>88.91285591026747</v>
      </c>
      <c r="S19" s="11"/>
      <c r="T19" s="11">
        <f t="shared" si="8"/>
        <v>0</v>
      </c>
      <c r="U19" s="11"/>
      <c r="V19" s="11"/>
      <c r="W19" s="11"/>
      <c r="X19" s="11"/>
      <c r="Y19" s="11"/>
      <c r="Z19" s="11"/>
    </row>
    <row r="20" spans="1:26" s="12" customFormat="1" ht="25.5">
      <c r="A20" s="10" t="s">
        <v>19</v>
      </c>
      <c r="B20" s="11">
        <v>143.4</v>
      </c>
      <c r="C20" s="11">
        <v>332.8</v>
      </c>
      <c r="D20" s="11">
        <f t="shared" si="0"/>
        <v>232.0781032078103</v>
      </c>
      <c r="E20" s="11">
        <v>339.1</v>
      </c>
      <c r="F20" s="11">
        <f t="shared" si="1"/>
        <v>101.89302884615385</v>
      </c>
      <c r="G20" s="11">
        <v>258.7</v>
      </c>
      <c r="H20" s="11">
        <f t="shared" si="2"/>
        <v>76.29017988793865</v>
      </c>
      <c r="I20" s="11">
        <v>310.3</v>
      </c>
      <c r="J20" s="11">
        <f t="shared" si="3"/>
        <v>119.94588326246618</v>
      </c>
      <c r="K20" s="11">
        <v>479.4</v>
      </c>
      <c r="L20" s="11">
        <f t="shared" si="4"/>
        <v>154.49564937157587</v>
      </c>
      <c r="M20" s="11">
        <v>586.8</v>
      </c>
      <c r="N20" s="11">
        <f t="shared" si="5"/>
        <v>122.40300375469337</v>
      </c>
      <c r="O20" s="11">
        <v>549.7</v>
      </c>
      <c r="P20" s="11">
        <f t="shared" si="6"/>
        <v>93.67757327880028</v>
      </c>
      <c r="Q20" s="25">
        <v>686.5</v>
      </c>
      <c r="R20" s="25">
        <f t="shared" si="7"/>
        <v>124.88630161906494</v>
      </c>
      <c r="S20" s="11">
        <v>676.1</v>
      </c>
      <c r="T20" s="11">
        <f t="shared" si="8"/>
        <v>98.48506919155136</v>
      </c>
      <c r="U20" s="11">
        <v>497.1</v>
      </c>
      <c r="V20" s="11">
        <f t="shared" si="9"/>
        <v>73.52462653453631</v>
      </c>
      <c r="W20" s="11">
        <v>468.7</v>
      </c>
      <c r="X20" s="11">
        <f t="shared" si="10"/>
        <v>94.28686381009857</v>
      </c>
      <c r="Y20" s="11">
        <v>468.7</v>
      </c>
      <c r="Z20" s="11">
        <f>Y20/W20*100</f>
        <v>100</v>
      </c>
    </row>
    <row r="21" spans="1:26" s="12" customFormat="1" ht="25.5">
      <c r="A21" s="10" t="s">
        <v>20</v>
      </c>
      <c r="B21" s="11">
        <v>13.5</v>
      </c>
      <c r="C21" s="11">
        <v>14.7</v>
      </c>
      <c r="D21" s="11">
        <f t="shared" si="0"/>
        <v>108.88888888888889</v>
      </c>
      <c r="E21" s="11">
        <v>36.8</v>
      </c>
      <c r="F21" s="11">
        <f t="shared" si="1"/>
        <v>250.34013605442178</v>
      </c>
      <c r="G21" s="11">
        <v>20</v>
      </c>
      <c r="H21" s="11">
        <f t="shared" si="2"/>
        <v>54.34782608695653</v>
      </c>
      <c r="I21" s="11">
        <v>17</v>
      </c>
      <c r="J21" s="11">
        <f t="shared" si="3"/>
        <v>85</v>
      </c>
      <c r="K21" s="11">
        <v>23.6</v>
      </c>
      <c r="L21" s="11">
        <f t="shared" si="4"/>
        <v>138.82352941176472</v>
      </c>
      <c r="M21" s="11">
        <v>26.9</v>
      </c>
      <c r="N21" s="11">
        <f t="shared" si="5"/>
        <v>113.9830508474576</v>
      </c>
      <c r="O21" s="11">
        <v>35.1</v>
      </c>
      <c r="P21" s="11">
        <f t="shared" si="6"/>
        <v>130.48327137546468</v>
      </c>
      <c r="Q21" s="25">
        <v>78.9</v>
      </c>
      <c r="R21" s="25">
        <f t="shared" si="7"/>
        <v>224.7863247863248</v>
      </c>
      <c r="S21" s="11">
        <v>58.1</v>
      </c>
      <c r="T21" s="11">
        <f t="shared" si="8"/>
        <v>73.63751584283904</v>
      </c>
      <c r="U21" s="11">
        <v>609.3</v>
      </c>
      <c r="V21" s="11">
        <f t="shared" si="9"/>
        <v>1048.7091222030979</v>
      </c>
      <c r="W21" s="11">
        <v>482</v>
      </c>
      <c r="X21" s="11">
        <f t="shared" si="10"/>
        <v>79.10717216477926</v>
      </c>
      <c r="Y21" s="11">
        <v>480.9</v>
      </c>
      <c r="Z21" s="11">
        <f>Y21/W21*100</f>
        <v>99.77178423236515</v>
      </c>
    </row>
    <row r="22" spans="1:26" s="12" customFormat="1" ht="25.5">
      <c r="A22" s="10" t="s">
        <v>21</v>
      </c>
      <c r="B22" s="11">
        <v>28.3</v>
      </c>
      <c r="C22" s="11">
        <v>34.1</v>
      </c>
      <c r="D22" s="11">
        <f t="shared" si="0"/>
        <v>120.49469964664313</v>
      </c>
      <c r="E22" s="11">
        <v>38.6</v>
      </c>
      <c r="F22" s="11">
        <f t="shared" si="1"/>
        <v>113.19648093841643</v>
      </c>
      <c r="G22" s="11">
        <v>47.3</v>
      </c>
      <c r="H22" s="11">
        <f t="shared" si="2"/>
        <v>122.53886010362693</v>
      </c>
      <c r="I22" s="11">
        <v>13.4</v>
      </c>
      <c r="J22" s="11">
        <f t="shared" si="3"/>
        <v>28.329809725158565</v>
      </c>
      <c r="K22" s="11">
        <v>43.7</v>
      </c>
      <c r="L22" s="11">
        <f t="shared" si="4"/>
        <v>326.11940298507466</v>
      </c>
      <c r="M22" s="11">
        <v>54.1</v>
      </c>
      <c r="N22" s="11">
        <f t="shared" si="5"/>
        <v>123.79862700228831</v>
      </c>
      <c r="O22" s="11">
        <v>56.3</v>
      </c>
      <c r="P22" s="11">
        <f t="shared" si="6"/>
        <v>104.06654343807762</v>
      </c>
      <c r="Q22" s="25">
        <v>60.4</v>
      </c>
      <c r="R22" s="25">
        <f t="shared" si="7"/>
        <v>107.28241563055063</v>
      </c>
      <c r="S22" s="11">
        <v>60.3</v>
      </c>
      <c r="T22" s="11">
        <f t="shared" si="8"/>
        <v>99.8344370860927</v>
      </c>
      <c r="U22" s="11">
        <v>65.8</v>
      </c>
      <c r="V22" s="11">
        <f t="shared" si="9"/>
        <v>109.12106135986733</v>
      </c>
      <c r="W22" s="11">
        <v>65.8</v>
      </c>
      <c r="X22" s="11">
        <f t="shared" si="10"/>
        <v>100</v>
      </c>
      <c r="Y22" s="11">
        <v>65.8</v>
      </c>
      <c r="Z22" s="11">
        <f>Y22/W22*100</f>
        <v>100</v>
      </c>
    </row>
    <row r="23" spans="1:26" s="12" customFormat="1" ht="51">
      <c r="A23" s="10" t="s">
        <v>22</v>
      </c>
      <c r="B23" s="11">
        <v>128.9</v>
      </c>
      <c r="C23" s="11">
        <v>100</v>
      </c>
      <c r="D23" s="11">
        <f t="shared" si="0"/>
        <v>77.57951900698215</v>
      </c>
      <c r="E23" s="11">
        <v>111.9</v>
      </c>
      <c r="F23" s="11">
        <f t="shared" si="1"/>
        <v>111.9</v>
      </c>
      <c r="G23" s="11">
        <v>41.9</v>
      </c>
      <c r="H23" s="11">
        <f t="shared" si="2"/>
        <v>37.44414655942806</v>
      </c>
      <c r="I23" s="11">
        <v>82.5</v>
      </c>
      <c r="J23" s="11">
        <f t="shared" si="3"/>
        <v>196.89737470167066</v>
      </c>
      <c r="K23" s="11">
        <v>179.3</v>
      </c>
      <c r="L23" s="11">
        <f t="shared" si="4"/>
        <v>217.33333333333334</v>
      </c>
      <c r="M23" s="11">
        <v>168.5</v>
      </c>
      <c r="N23" s="11">
        <f t="shared" si="5"/>
        <v>93.97657557166758</v>
      </c>
      <c r="O23" s="11">
        <v>280.6</v>
      </c>
      <c r="P23" s="11">
        <f t="shared" si="6"/>
        <v>166.52818991097925</v>
      </c>
      <c r="Q23" s="25">
        <v>537.3</v>
      </c>
      <c r="R23" s="25">
        <f t="shared" si="7"/>
        <v>191.48253741981463</v>
      </c>
      <c r="S23" s="11">
        <v>700.5</v>
      </c>
      <c r="T23" s="11">
        <f t="shared" si="8"/>
        <v>130.37409268565048</v>
      </c>
      <c r="U23" s="11">
        <v>830.5</v>
      </c>
      <c r="V23" s="11">
        <f t="shared" si="9"/>
        <v>118.5581727337616</v>
      </c>
      <c r="W23" s="11">
        <v>1050.5</v>
      </c>
      <c r="X23" s="11">
        <f t="shared" si="10"/>
        <v>126.49006622516556</v>
      </c>
      <c r="Y23" s="11">
        <v>1065.2</v>
      </c>
      <c r="Z23" s="11">
        <f>Y23/W23*100</f>
        <v>101.39933365064255</v>
      </c>
    </row>
    <row r="24" spans="1:26" s="12" customFormat="1" ht="38.25">
      <c r="A24" s="10" t="s">
        <v>39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5"/>
      <c r="R24" s="25"/>
      <c r="S24" s="11"/>
      <c r="T24" s="11"/>
      <c r="U24" s="11"/>
      <c r="V24" s="11"/>
      <c r="W24" s="11">
        <v>287.2</v>
      </c>
      <c r="X24" s="11"/>
      <c r="Y24" s="11">
        <v>554.2</v>
      </c>
      <c r="Z24" s="11">
        <f>Y24/W24*100</f>
        <v>192.966573816156</v>
      </c>
    </row>
    <row r="25" spans="1:26" s="9" customFormat="1" ht="25.5">
      <c r="A25" s="7" t="s">
        <v>45</v>
      </c>
      <c r="B25" s="8"/>
      <c r="C25" s="8"/>
      <c r="D25" s="8"/>
      <c r="E25" s="8"/>
      <c r="F25" s="8"/>
      <c r="G25" s="8"/>
      <c r="H25" s="8"/>
      <c r="I25" s="8">
        <f>I6-I10</f>
        <v>-314.9999999999982</v>
      </c>
      <c r="J25" s="8"/>
      <c r="K25" s="8">
        <f>K6-K10</f>
        <v>-155.89999999999782</v>
      </c>
      <c r="L25" s="8"/>
      <c r="M25" s="8">
        <f>M6-M10</f>
        <v>-800</v>
      </c>
      <c r="N25" s="8"/>
      <c r="O25" s="8">
        <f>O6-O10</f>
        <v>-841.7999999999993</v>
      </c>
      <c r="P25" s="8"/>
      <c r="Q25" s="24">
        <f>Q6-Q10</f>
        <v>-916</v>
      </c>
      <c r="R25" s="24"/>
      <c r="S25" s="8">
        <f>S6-S10</f>
        <v>-800</v>
      </c>
      <c r="T25" s="8"/>
      <c r="U25" s="8">
        <f>U6-U10</f>
        <v>-799.9999999999964</v>
      </c>
      <c r="V25" s="8"/>
      <c r="W25" s="8">
        <f>W6-W10</f>
        <v>-700</v>
      </c>
      <c r="X25" s="8"/>
      <c r="Y25" s="8">
        <f>Y6-Y10</f>
        <v>-600.0000000000036</v>
      </c>
      <c r="Z25" s="8"/>
    </row>
  </sheetData>
  <sheetProtection/>
  <mergeCells count="14">
    <mergeCell ref="A1:X1"/>
    <mergeCell ref="U3:V3"/>
    <mergeCell ref="I3:J3"/>
    <mergeCell ref="A3:A4"/>
    <mergeCell ref="K3:L3"/>
    <mergeCell ref="M3:N3"/>
    <mergeCell ref="G3:H3"/>
    <mergeCell ref="E3:F3"/>
    <mergeCell ref="Y3:Z3"/>
    <mergeCell ref="C3:D3"/>
    <mergeCell ref="O3:P3"/>
    <mergeCell ref="Q3:R3"/>
    <mergeCell ref="S3:T3"/>
    <mergeCell ref="W3:X3"/>
  </mergeCells>
  <printOptions/>
  <pageMargins left="0.7874015748031497" right="0.1968503937007874" top="0.3937007874015748" bottom="0.3937007874015748" header="0.511811023622047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="75" zoomScaleNormal="75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4" sqref="O14"/>
    </sheetView>
  </sheetViews>
  <sheetFormatPr defaultColWidth="9.00390625" defaultRowHeight="12.75"/>
  <cols>
    <col min="1" max="1" width="15.75390625" style="15" customWidth="1"/>
    <col min="2" max="2" width="8.125" style="15" customWidth="1"/>
    <col min="3" max="3" width="8.00390625" style="15" customWidth="1"/>
    <col min="4" max="4" width="6.125" style="15" customWidth="1"/>
    <col min="5" max="5" width="9.00390625" style="15" customWidth="1"/>
    <col min="6" max="6" width="8.875" style="15" customWidth="1"/>
    <col min="7" max="7" width="6.75390625" style="15" customWidth="1"/>
    <col min="8" max="8" width="8.875" style="15" customWidth="1"/>
    <col min="9" max="9" width="9.00390625" style="15" customWidth="1"/>
    <col min="10" max="10" width="6.625" style="15" customWidth="1"/>
    <col min="11" max="11" width="9.00390625" style="15" customWidth="1"/>
    <col min="12" max="12" width="9.125" style="15" customWidth="1"/>
    <col min="13" max="13" width="6.75390625" style="15" customWidth="1"/>
    <col min="14" max="14" width="9.125" style="15" customWidth="1"/>
    <col min="15" max="15" width="8.875" style="15" customWidth="1"/>
    <col min="16" max="16" width="6.00390625" style="15" customWidth="1"/>
    <col min="17" max="17" width="9.25390625" style="15" customWidth="1"/>
    <col min="18" max="18" width="9.00390625" style="15" customWidth="1"/>
    <col min="19" max="19" width="6.25390625" style="15" customWidth="1"/>
    <col min="20" max="21" width="9.00390625" style="15" customWidth="1"/>
    <col min="22" max="22" width="6.25390625" style="15" customWidth="1"/>
    <col min="23" max="23" width="9.125" style="15" customWidth="1"/>
    <col min="24" max="24" width="9.00390625" style="15" customWidth="1"/>
    <col min="25" max="25" width="6.25390625" style="15" customWidth="1"/>
    <col min="26" max="26" width="9.125" style="15" customWidth="1"/>
    <col min="27" max="27" width="9.00390625" style="15" customWidth="1"/>
    <col min="28" max="28" width="6.25390625" style="15" customWidth="1"/>
    <col min="29" max="29" width="9.125" style="15" customWidth="1"/>
    <col min="30" max="30" width="9.00390625" style="15" customWidth="1"/>
    <col min="31" max="31" width="6.25390625" style="15" customWidth="1"/>
    <col min="32" max="16384" width="9.125" style="15" customWidth="1"/>
  </cols>
  <sheetData>
    <row r="1" spans="1:28" ht="18.7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  <c r="AB1" s="44"/>
    </row>
    <row r="2" spans="1:30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W2" s="29"/>
      <c r="X2" s="16"/>
      <c r="Z2" s="29"/>
      <c r="AA2" s="16"/>
      <c r="AC2" s="29" t="s">
        <v>12</v>
      </c>
      <c r="AD2" s="16"/>
    </row>
    <row r="3" spans="1:31" ht="18.75">
      <c r="A3" s="45" t="s">
        <v>0</v>
      </c>
      <c r="B3" s="39" t="s">
        <v>40</v>
      </c>
      <c r="C3" s="40"/>
      <c r="D3" s="41"/>
      <c r="E3" s="42" t="s">
        <v>25</v>
      </c>
      <c r="F3" s="42"/>
      <c r="G3" s="42"/>
      <c r="H3" s="42" t="s">
        <v>26</v>
      </c>
      <c r="I3" s="42"/>
      <c r="J3" s="42"/>
      <c r="K3" s="42" t="s">
        <v>23</v>
      </c>
      <c r="L3" s="42"/>
      <c r="M3" s="42"/>
      <c r="N3" s="39" t="s">
        <v>3</v>
      </c>
      <c r="O3" s="40"/>
      <c r="P3" s="41"/>
      <c r="Q3" s="39" t="s">
        <v>2</v>
      </c>
      <c r="R3" s="40"/>
      <c r="S3" s="41"/>
      <c r="T3" s="39" t="s">
        <v>1</v>
      </c>
      <c r="U3" s="40"/>
      <c r="V3" s="41"/>
      <c r="W3" s="39" t="s">
        <v>34</v>
      </c>
      <c r="X3" s="40"/>
      <c r="Y3" s="41"/>
      <c r="Z3" s="42" t="s">
        <v>35</v>
      </c>
      <c r="AA3" s="42"/>
      <c r="AB3" s="42"/>
      <c r="AC3" s="42" t="s">
        <v>37</v>
      </c>
      <c r="AD3" s="42"/>
      <c r="AE3" s="42"/>
    </row>
    <row r="4" spans="1:31" ht="31.5">
      <c r="A4" s="46"/>
      <c r="B4" s="18" t="s">
        <v>41</v>
      </c>
      <c r="C4" s="18" t="s">
        <v>6</v>
      </c>
      <c r="D4" s="18" t="s">
        <v>4</v>
      </c>
      <c r="E4" s="18" t="s">
        <v>41</v>
      </c>
      <c r="F4" s="18" t="s">
        <v>6</v>
      </c>
      <c r="G4" s="18" t="s">
        <v>4</v>
      </c>
      <c r="H4" s="18" t="s">
        <v>41</v>
      </c>
      <c r="I4" s="18" t="s">
        <v>6</v>
      </c>
      <c r="J4" s="18" t="s">
        <v>4</v>
      </c>
      <c r="K4" s="18" t="s">
        <v>41</v>
      </c>
      <c r="L4" s="18" t="s">
        <v>6</v>
      </c>
      <c r="M4" s="18" t="s">
        <v>4</v>
      </c>
      <c r="N4" s="18" t="s">
        <v>41</v>
      </c>
      <c r="O4" s="18" t="s">
        <v>6</v>
      </c>
      <c r="P4" s="18" t="s">
        <v>4</v>
      </c>
      <c r="Q4" s="18" t="s">
        <v>41</v>
      </c>
      <c r="R4" s="18" t="s">
        <v>6</v>
      </c>
      <c r="S4" s="18" t="s">
        <v>4</v>
      </c>
      <c r="T4" s="18" t="s">
        <v>41</v>
      </c>
      <c r="U4" s="18" t="s">
        <v>6</v>
      </c>
      <c r="V4" s="18" t="s">
        <v>4</v>
      </c>
      <c r="W4" s="18" t="s">
        <v>41</v>
      </c>
      <c r="X4" s="18" t="s">
        <v>6</v>
      </c>
      <c r="Y4" s="18" t="s">
        <v>4</v>
      </c>
      <c r="Z4" s="18" t="s">
        <v>41</v>
      </c>
      <c r="AA4" s="18" t="s">
        <v>6</v>
      </c>
      <c r="AB4" s="18" t="s">
        <v>4</v>
      </c>
      <c r="AC4" s="18" t="s">
        <v>41</v>
      </c>
      <c r="AD4" s="18" t="s">
        <v>6</v>
      </c>
      <c r="AE4" s="18" t="s">
        <v>4</v>
      </c>
    </row>
    <row r="5" spans="1:31" ht="18.75">
      <c r="A5" s="19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>
        <v>8</v>
      </c>
      <c r="U5" s="18">
        <v>9</v>
      </c>
      <c r="V5" s="18">
        <v>10</v>
      </c>
      <c r="W5" s="18">
        <v>8</v>
      </c>
      <c r="X5" s="18">
        <v>9</v>
      </c>
      <c r="Y5" s="18">
        <v>10</v>
      </c>
      <c r="Z5" s="18">
        <v>8</v>
      </c>
      <c r="AA5" s="18">
        <v>9</v>
      </c>
      <c r="AB5" s="18">
        <v>10</v>
      </c>
      <c r="AC5" s="18">
        <v>8</v>
      </c>
      <c r="AD5" s="18">
        <v>9</v>
      </c>
      <c r="AE5" s="18">
        <v>10</v>
      </c>
    </row>
    <row r="6" spans="1:31" s="17" customFormat="1" ht="28.5">
      <c r="A6" s="27" t="s">
        <v>7</v>
      </c>
      <c r="B6" s="20">
        <f>B8+B9</f>
        <v>7902.6</v>
      </c>
      <c r="C6" s="20">
        <f aca="true" t="shared" si="0" ref="C6:I6">C8+C9</f>
        <v>8114.9</v>
      </c>
      <c r="D6" s="20">
        <f>C6/B6*100</f>
        <v>102.68645762154227</v>
      </c>
      <c r="E6" s="20">
        <f t="shared" si="0"/>
        <v>10895.9</v>
      </c>
      <c r="F6" s="20">
        <f t="shared" si="0"/>
        <v>11413</v>
      </c>
      <c r="G6" s="20">
        <f>F6/E6*100</f>
        <v>104.74582182288752</v>
      </c>
      <c r="H6" s="20">
        <f t="shared" si="0"/>
        <v>12557.3</v>
      </c>
      <c r="I6" s="20">
        <f t="shared" si="0"/>
        <v>12766.4</v>
      </c>
      <c r="J6" s="20">
        <f>I6/H6*100</f>
        <v>101.66516687504479</v>
      </c>
      <c r="K6" s="20">
        <f>K8+K9</f>
        <v>14542.3</v>
      </c>
      <c r="L6" s="20">
        <f>L8+L9</f>
        <v>14373.1</v>
      </c>
      <c r="M6" s="20">
        <f>L6/K6*100</f>
        <v>98.8364976654312</v>
      </c>
      <c r="N6" s="20">
        <f>N8+N9</f>
        <v>15715.5</v>
      </c>
      <c r="O6" s="20">
        <f aca="true" t="shared" si="1" ref="O6:U6">O8+O9</f>
        <v>15858.2</v>
      </c>
      <c r="P6" s="20">
        <f>O6/N6*100</f>
        <v>100.90802074385161</v>
      </c>
      <c r="Q6" s="20">
        <f t="shared" si="1"/>
        <v>17692.9</v>
      </c>
      <c r="R6" s="20">
        <f t="shared" si="1"/>
        <v>17311.4</v>
      </c>
      <c r="S6" s="20">
        <f>R6/Q6*100</f>
        <v>97.84376783907669</v>
      </c>
      <c r="T6" s="20">
        <f t="shared" si="1"/>
        <v>19375.5</v>
      </c>
      <c r="U6" s="20">
        <f t="shared" si="1"/>
        <v>19098.7</v>
      </c>
      <c r="V6" s="20">
        <f>U6/T6*100</f>
        <v>98.57139170602049</v>
      </c>
      <c r="W6" s="20">
        <f>W8+W9</f>
        <v>24058.4</v>
      </c>
      <c r="X6" s="20">
        <f>X8+X9</f>
        <v>23226.699999999997</v>
      </c>
      <c r="Y6" s="20">
        <f>X6/W6*100</f>
        <v>96.54299537791373</v>
      </c>
      <c r="Z6" s="20">
        <f>Z8+Z9</f>
        <v>24482</v>
      </c>
      <c r="AA6" s="20">
        <f>AA8+AA9</f>
        <v>22524.2</v>
      </c>
      <c r="AB6" s="20">
        <f>AA6/Z6*100</f>
        <v>92.00310432154237</v>
      </c>
      <c r="AC6" s="20">
        <f>AC8+AC9</f>
        <v>25391</v>
      </c>
      <c r="AD6" s="20">
        <f>AD8+AD9</f>
        <v>22300.7</v>
      </c>
      <c r="AE6" s="20">
        <f>AD6/AC6*100</f>
        <v>87.82915206175417</v>
      </c>
    </row>
    <row r="7" spans="1:31" ht="18.75">
      <c r="A7" s="28" t="s">
        <v>11</v>
      </c>
      <c r="B7" s="21"/>
      <c r="C7" s="21"/>
      <c r="D7" s="20"/>
      <c r="E7" s="21"/>
      <c r="F7" s="21"/>
      <c r="G7" s="20"/>
      <c r="H7" s="21"/>
      <c r="I7" s="21"/>
      <c r="J7" s="20"/>
      <c r="K7" s="21"/>
      <c r="L7" s="21"/>
      <c r="M7" s="20"/>
      <c r="N7" s="21"/>
      <c r="O7" s="21"/>
      <c r="P7" s="20"/>
      <c r="Q7" s="21"/>
      <c r="R7" s="21"/>
      <c r="S7" s="20"/>
      <c r="T7" s="21"/>
      <c r="U7" s="21"/>
      <c r="V7" s="20"/>
      <c r="W7" s="21"/>
      <c r="X7" s="21"/>
      <c r="Y7" s="20"/>
      <c r="Z7" s="21"/>
      <c r="AA7" s="21"/>
      <c r="AB7" s="20"/>
      <c r="AC7" s="21"/>
      <c r="AD7" s="21"/>
      <c r="AE7" s="20"/>
    </row>
    <row r="8" spans="1:31" ht="45">
      <c r="A8" s="28" t="s">
        <v>9</v>
      </c>
      <c r="B8" s="21">
        <v>5609.6</v>
      </c>
      <c r="C8" s="21">
        <v>5803.7</v>
      </c>
      <c r="D8" s="21">
        <f aca="true" t="shared" si="2" ref="D8:D23">C8/B8*100</f>
        <v>103.46013976041071</v>
      </c>
      <c r="E8" s="21">
        <v>7825.5</v>
      </c>
      <c r="F8" s="21">
        <v>8311.2</v>
      </c>
      <c r="G8" s="21">
        <f aca="true" t="shared" si="3" ref="G8:G23">F8/E8*100</f>
        <v>106.20663216407897</v>
      </c>
      <c r="H8" s="21">
        <v>8755.4</v>
      </c>
      <c r="I8" s="21">
        <v>9020.5</v>
      </c>
      <c r="J8" s="21">
        <f aca="true" t="shared" si="4" ref="J8:J23">I8/H8*100</f>
        <v>103.02784567238506</v>
      </c>
      <c r="K8" s="21">
        <v>7912.5</v>
      </c>
      <c r="L8" s="21">
        <v>7956</v>
      </c>
      <c r="M8" s="21">
        <f aca="true" t="shared" si="5" ref="M8:M23">L8/K8*100</f>
        <v>100.54976303317535</v>
      </c>
      <c r="N8" s="21">
        <v>9229.5</v>
      </c>
      <c r="O8" s="21">
        <v>9487.2</v>
      </c>
      <c r="P8" s="21">
        <f aca="true" t="shared" si="6" ref="P8:P23">O8/N8*100</f>
        <v>102.7921339184138</v>
      </c>
      <c r="Q8" s="21">
        <v>10375.1</v>
      </c>
      <c r="R8" s="21">
        <v>10593.7</v>
      </c>
      <c r="S8" s="21">
        <f aca="true" t="shared" si="7" ref="S8:S23">R8/Q8*100</f>
        <v>102.10696764368537</v>
      </c>
      <c r="T8" s="21">
        <v>9242.3</v>
      </c>
      <c r="U8" s="21">
        <v>9401</v>
      </c>
      <c r="V8" s="21">
        <f aca="true" t="shared" si="8" ref="V8:V23">U8/T8*100</f>
        <v>101.71710504960888</v>
      </c>
      <c r="W8" s="21">
        <v>11439.6</v>
      </c>
      <c r="X8" s="21">
        <v>11003.4</v>
      </c>
      <c r="Y8" s="21">
        <f>X8/W8*100</f>
        <v>96.18692961292352</v>
      </c>
      <c r="Z8" s="21">
        <v>11958.4</v>
      </c>
      <c r="AA8" s="21">
        <v>11436.7</v>
      </c>
      <c r="AB8" s="21">
        <f>AA8/Z8*100</f>
        <v>95.63737623762377</v>
      </c>
      <c r="AC8" s="21">
        <v>11650.4</v>
      </c>
      <c r="AD8" s="21">
        <v>11397.6</v>
      </c>
      <c r="AE8" s="21">
        <f>AD8/AC8*100</f>
        <v>97.8301174208611</v>
      </c>
    </row>
    <row r="9" spans="1:31" ht="30">
      <c r="A9" s="28" t="s">
        <v>8</v>
      </c>
      <c r="B9" s="21">
        <v>2293</v>
      </c>
      <c r="C9" s="21">
        <v>2311.2</v>
      </c>
      <c r="D9" s="21">
        <f t="shared" si="2"/>
        <v>100.79372001744437</v>
      </c>
      <c r="E9" s="21">
        <v>3070.4</v>
      </c>
      <c r="F9" s="21">
        <v>3101.8</v>
      </c>
      <c r="G9" s="21">
        <f t="shared" si="3"/>
        <v>101.02266805627931</v>
      </c>
      <c r="H9" s="21">
        <v>3801.9</v>
      </c>
      <c r="I9" s="21">
        <v>3745.9</v>
      </c>
      <c r="J9" s="21">
        <f t="shared" si="4"/>
        <v>98.52705226334201</v>
      </c>
      <c r="K9" s="21">
        <v>6629.8</v>
      </c>
      <c r="L9" s="21">
        <v>6417.1</v>
      </c>
      <c r="M9" s="21">
        <f t="shared" si="5"/>
        <v>96.79175842408519</v>
      </c>
      <c r="N9" s="21">
        <v>6486</v>
      </c>
      <c r="O9" s="21">
        <v>6371</v>
      </c>
      <c r="P9" s="21">
        <f t="shared" si="6"/>
        <v>98.22695035460993</v>
      </c>
      <c r="Q9" s="21">
        <v>7317.8</v>
      </c>
      <c r="R9" s="21">
        <v>6717.7</v>
      </c>
      <c r="S9" s="21">
        <f t="shared" si="7"/>
        <v>91.79944792150646</v>
      </c>
      <c r="T9" s="21">
        <v>10133.2</v>
      </c>
      <c r="U9" s="21">
        <v>9697.7</v>
      </c>
      <c r="V9" s="21">
        <f t="shared" si="8"/>
        <v>95.7022460821853</v>
      </c>
      <c r="W9" s="21">
        <v>12618.8</v>
      </c>
      <c r="X9" s="21">
        <v>12223.3</v>
      </c>
      <c r="Y9" s="21">
        <f>X9/W9*100</f>
        <v>96.86578755507655</v>
      </c>
      <c r="Z9" s="21">
        <v>12523.6</v>
      </c>
      <c r="AA9" s="21">
        <v>11087.5</v>
      </c>
      <c r="AB9" s="21">
        <f>AA9/Z9*100</f>
        <v>88.53284997923919</v>
      </c>
      <c r="AC9" s="21">
        <v>13740.6</v>
      </c>
      <c r="AD9" s="21">
        <v>10903.1</v>
      </c>
      <c r="AE9" s="21">
        <f>AD9/AC9*100</f>
        <v>79.34951894385979</v>
      </c>
    </row>
    <row r="10" spans="1:31" s="17" customFormat="1" ht="28.5">
      <c r="A10" s="27" t="s">
        <v>10</v>
      </c>
      <c r="B10" s="20">
        <f>SUM(B12:B23)</f>
        <v>8182.2</v>
      </c>
      <c r="C10" s="20">
        <f>SUM(C12:C23)</f>
        <v>8144.7</v>
      </c>
      <c r="D10" s="20">
        <f t="shared" si="2"/>
        <v>99.54168805455745</v>
      </c>
      <c r="E10" s="20">
        <f>SUM(E12:E23)</f>
        <v>11326.6</v>
      </c>
      <c r="F10" s="20">
        <f>SUM(F12:F23)</f>
        <v>11206.9</v>
      </c>
      <c r="G10" s="20">
        <f t="shared" si="3"/>
        <v>98.94319566330584</v>
      </c>
      <c r="H10" s="20">
        <f>SUM(H12:H23)</f>
        <v>13107.5</v>
      </c>
      <c r="I10" s="20">
        <f>SUM(I12:I23)</f>
        <v>12997.200000000003</v>
      </c>
      <c r="J10" s="20">
        <f t="shared" si="4"/>
        <v>99.1584970436773</v>
      </c>
      <c r="K10" s="20">
        <f>SUM(K12:K24)</f>
        <v>15304.000000000002</v>
      </c>
      <c r="L10" s="20">
        <f>SUM(L12:L24)</f>
        <v>14476.699999999999</v>
      </c>
      <c r="M10" s="20">
        <f t="shared" si="5"/>
        <v>94.59422373235753</v>
      </c>
      <c r="N10" s="20">
        <f>N12+N13+N14+N15+N17+N18+N19+N20+N21+N22+N23</f>
        <v>17135.000000000004</v>
      </c>
      <c r="O10" s="20">
        <f aca="true" t="shared" si="9" ref="O10:U10">O12+O13+O14+O15+O17+O18+O19+O20+O21+O22+O23</f>
        <v>15467.699999999999</v>
      </c>
      <c r="P10" s="20">
        <f t="shared" si="6"/>
        <v>90.26962357747298</v>
      </c>
      <c r="Q10" s="20">
        <f t="shared" si="9"/>
        <v>19952.3</v>
      </c>
      <c r="R10" s="20">
        <f t="shared" si="9"/>
        <v>18793.100000000002</v>
      </c>
      <c r="S10" s="20">
        <f t="shared" si="7"/>
        <v>94.19014349222898</v>
      </c>
      <c r="T10" s="20">
        <f t="shared" si="9"/>
        <v>21286.699999999997</v>
      </c>
      <c r="U10" s="20">
        <f t="shared" si="9"/>
        <v>20578.700000000004</v>
      </c>
      <c r="V10" s="20">
        <f t="shared" si="8"/>
        <v>96.6739795271226</v>
      </c>
      <c r="W10" s="20">
        <f>W12+W13+W14+W15+W17+W18+W19+W20+W21+W22+W23+W16</f>
        <v>25645.7</v>
      </c>
      <c r="X10" s="20">
        <f>X12+X13+X14+X15+X17+X18+X19+X20+X21+X22+X23+X16</f>
        <v>23481.699999999997</v>
      </c>
      <c r="Y10" s="20">
        <f>X10/W10*100</f>
        <v>91.56193825865543</v>
      </c>
      <c r="Z10" s="20">
        <f>Z12+Z13+Z14+Z15+Z17+Z18+Z19+Z20+Z21+Z22+Z23+Z16</f>
        <v>27614.899999999998</v>
      </c>
      <c r="AA10" s="20">
        <f>AA12+AA13+AA14+AA15+AA17+AA18+AA19+AA20+AA21+AA22+AA23+AA16</f>
        <v>25605.4</v>
      </c>
      <c r="AB10" s="20">
        <f>AA10/Z10*100</f>
        <v>92.72313135300148</v>
      </c>
      <c r="AC10" s="20">
        <f>AC12+AC13+AC14+AC15+AC17+AC18+AC19+AC20+AC21+AC22+AC23+AC16</f>
        <v>26831.9</v>
      </c>
      <c r="AD10" s="20">
        <f>AD12+AD13+AD14+AD15+AD17+AD18+AD19+AD20+AD21+AD22+AD23+AD16</f>
        <v>23651.799999999996</v>
      </c>
      <c r="AE10" s="20">
        <f>AD10/AC10*100</f>
        <v>88.14806256731724</v>
      </c>
    </row>
    <row r="11" spans="1:31" ht="18.75">
      <c r="A11" s="28" t="s">
        <v>11</v>
      </c>
      <c r="B11" s="21"/>
      <c r="C11" s="21"/>
      <c r="D11" s="20"/>
      <c r="E11" s="21"/>
      <c r="F11" s="21"/>
      <c r="G11" s="20"/>
      <c r="H11" s="21"/>
      <c r="I11" s="21"/>
      <c r="J11" s="20"/>
      <c r="K11" s="21"/>
      <c r="L11" s="21"/>
      <c r="M11" s="20"/>
      <c r="N11" s="21"/>
      <c r="O11" s="21"/>
      <c r="P11" s="20"/>
      <c r="Q11" s="21"/>
      <c r="R11" s="21"/>
      <c r="S11" s="20"/>
      <c r="T11" s="21"/>
      <c r="U11" s="21"/>
      <c r="V11" s="20"/>
      <c r="W11" s="21"/>
      <c r="X11" s="21"/>
      <c r="Y11" s="20"/>
      <c r="Z11" s="21"/>
      <c r="AA11" s="21"/>
      <c r="AB11" s="20"/>
      <c r="AC11" s="21"/>
      <c r="AD11" s="21"/>
      <c r="AE11" s="20"/>
    </row>
    <row r="12" spans="1:31" ht="30">
      <c r="A12" s="28" t="s">
        <v>13</v>
      </c>
      <c r="B12" s="21">
        <v>701.2</v>
      </c>
      <c r="C12" s="21">
        <v>700.9</v>
      </c>
      <c r="D12" s="21">
        <f t="shared" si="2"/>
        <v>99.95721620079863</v>
      </c>
      <c r="E12" s="21">
        <v>1036.4</v>
      </c>
      <c r="F12" s="21">
        <v>1050.8</v>
      </c>
      <c r="G12" s="21">
        <f t="shared" si="3"/>
        <v>101.38942493245851</v>
      </c>
      <c r="H12" s="21">
        <v>1060.5</v>
      </c>
      <c r="I12" s="21">
        <v>1043.9</v>
      </c>
      <c r="J12" s="21">
        <f t="shared" si="4"/>
        <v>98.43470061291845</v>
      </c>
      <c r="K12" s="21">
        <v>733.6</v>
      </c>
      <c r="L12" s="21">
        <v>725.6</v>
      </c>
      <c r="M12" s="21">
        <f t="shared" si="5"/>
        <v>98.90948745910578</v>
      </c>
      <c r="N12" s="21">
        <v>987.3</v>
      </c>
      <c r="O12" s="21">
        <v>967</v>
      </c>
      <c r="P12" s="21">
        <f t="shared" si="6"/>
        <v>97.94388736959385</v>
      </c>
      <c r="Q12" s="21">
        <v>1669.7</v>
      </c>
      <c r="R12" s="21">
        <v>1660.9</v>
      </c>
      <c r="S12" s="21">
        <f t="shared" si="7"/>
        <v>99.4729592142301</v>
      </c>
      <c r="T12" s="21">
        <v>2093.2</v>
      </c>
      <c r="U12" s="21">
        <v>2070.2</v>
      </c>
      <c r="V12" s="21">
        <f t="shared" si="8"/>
        <v>98.90120389833747</v>
      </c>
      <c r="W12" s="26">
        <v>2497.8</v>
      </c>
      <c r="X12" s="26">
        <v>2430</v>
      </c>
      <c r="Y12" s="21">
        <f aca="true" t="shared" si="10" ref="Y12:Y23">X12/W12*100</f>
        <v>97.28561133797741</v>
      </c>
      <c r="Z12" s="26">
        <v>1498.1</v>
      </c>
      <c r="AA12" s="26">
        <v>1427.9</v>
      </c>
      <c r="AB12" s="21">
        <f aca="true" t="shared" si="11" ref="AB12:AB23">AA12/Z12*100</f>
        <v>95.31406448167681</v>
      </c>
      <c r="AC12" s="26">
        <v>1451.5</v>
      </c>
      <c r="AD12" s="26">
        <v>1270.1</v>
      </c>
      <c r="AE12" s="21">
        <f aca="true" t="shared" si="12" ref="AE12:AE23">AD12/AC12*100</f>
        <v>87.50258353427488</v>
      </c>
    </row>
    <row r="13" spans="1:31" ht="75">
      <c r="A13" s="28" t="s">
        <v>14</v>
      </c>
      <c r="B13" s="21">
        <v>467.6</v>
      </c>
      <c r="C13" s="21">
        <v>467.6</v>
      </c>
      <c r="D13" s="21">
        <f t="shared" si="2"/>
        <v>100</v>
      </c>
      <c r="E13" s="21">
        <v>564.2</v>
      </c>
      <c r="F13" s="21">
        <v>564.1</v>
      </c>
      <c r="G13" s="21">
        <f t="shared" si="3"/>
        <v>99.98227578872739</v>
      </c>
      <c r="H13" s="21">
        <v>734.5</v>
      </c>
      <c r="I13" s="21">
        <v>734.5</v>
      </c>
      <c r="J13" s="21">
        <f t="shared" si="4"/>
        <v>100</v>
      </c>
      <c r="K13" s="21">
        <v>456.5</v>
      </c>
      <c r="L13" s="21">
        <v>456.5</v>
      </c>
      <c r="M13" s="21">
        <f t="shared" si="5"/>
        <v>100</v>
      </c>
      <c r="N13" s="21">
        <v>504.7</v>
      </c>
      <c r="O13" s="21">
        <v>503.7</v>
      </c>
      <c r="P13" s="21">
        <f t="shared" si="6"/>
        <v>99.80186249256985</v>
      </c>
      <c r="Q13" s="21">
        <v>661.6</v>
      </c>
      <c r="R13" s="21">
        <v>661.6</v>
      </c>
      <c r="S13" s="21">
        <f t="shared" si="7"/>
        <v>100</v>
      </c>
      <c r="T13" s="21">
        <v>792.5</v>
      </c>
      <c r="U13" s="21">
        <v>791.1</v>
      </c>
      <c r="V13" s="21">
        <f t="shared" si="8"/>
        <v>99.82334384858045</v>
      </c>
      <c r="W13" s="26">
        <v>788.5</v>
      </c>
      <c r="X13" s="26">
        <v>781.2</v>
      </c>
      <c r="Y13" s="21">
        <f t="shared" si="10"/>
        <v>99.07419150285352</v>
      </c>
      <c r="Z13" s="26">
        <v>942.6</v>
      </c>
      <c r="AA13" s="26">
        <v>898.5</v>
      </c>
      <c r="AB13" s="21">
        <f t="shared" si="11"/>
        <v>95.32145130490134</v>
      </c>
      <c r="AC13" s="26">
        <v>918.4</v>
      </c>
      <c r="AD13" s="26">
        <v>905.7</v>
      </c>
      <c r="AE13" s="21">
        <f t="shared" si="12"/>
        <v>98.61716027874566</v>
      </c>
    </row>
    <row r="14" spans="1:31" ht="30">
      <c r="A14" s="28" t="s">
        <v>15</v>
      </c>
      <c r="B14" s="21">
        <v>452.2</v>
      </c>
      <c r="C14" s="21">
        <v>452.2</v>
      </c>
      <c r="D14" s="21">
        <f t="shared" si="2"/>
        <v>100</v>
      </c>
      <c r="E14" s="21">
        <v>670.3</v>
      </c>
      <c r="F14" s="21">
        <v>668.6</v>
      </c>
      <c r="G14" s="21">
        <f t="shared" si="3"/>
        <v>99.74638221691781</v>
      </c>
      <c r="H14" s="21">
        <v>790.3</v>
      </c>
      <c r="I14" s="21">
        <v>790.2</v>
      </c>
      <c r="J14" s="21">
        <f t="shared" si="4"/>
        <v>99.98734657724916</v>
      </c>
      <c r="K14" s="21">
        <v>1160.7</v>
      </c>
      <c r="L14" s="21">
        <v>1159.6</v>
      </c>
      <c r="M14" s="21">
        <f t="shared" si="5"/>
        <v>99.90522960282587</v>
      </c>
      <c r="N14" s="21">
        <v>1077.3</v>
      </c>
      <c r="O14" s="21">
        <v>1027.1</v>
      </c>
      <c r="P14" s="21">
        <f t="shared" si="6"/>
        <v>95.34020235774622</v>
      </c>
      <c r="Q14" s="21">
        <v>1825.7</v>
      </c>
      <c r="R14" s="21">
        <v>1813.1</v>
      </c>
      <c r="S14" s="21">
        <f t="shared" si="7"/>
        <v>99.3098537547242</v>
      </c>
      <c r="T14" s="21">
        <v>2966.2</v>
      </c>
      <c r="U14" s="21">
        <v>2940.2</v>
      </c>
      <c r="V14" s="21">
        <f t="shared" si="8"/>
        <v>99.12345762254736</v>
      </c>
      <c r="W14" s="26">
        <v>4365.2</v>
      </c>
      <c r="X14" s="26">
        <v>3566.9</v>
      </c>
      <c r="Y14" s="21">
        <f t="shared" si="10"/>
        <v>81.71217813616788</v>
      </c>
      <c r="Z14" s="26">
        <v>4902.7</v>
      </c>
      <c r="AA14" s="26">
        <v>4091.7</v>
      </c>
      <c r="AB14" s="21">
        <f t="shared" si="11"/>
        <v>83.45809451934649</v>
      </c>
      <c r="AC14" s="26">
        <v>5598.9</v>
      </c>
      <c r="AD14" s="26">
        <v>5031.1</v>
      </c>
      <c r="AE14" s="21">
        <f t="shared" si="12"/>
        <v>89.85872224901321</v>
      </c>
    </row>
    <row r="15" spans="1:31" ht="45">
      <c r="A15" s="28" t="s">
        <v>16</v>
      </c>
      <c r="B15" s="21">
        <v>1614.7</v>
      </c>
      <c r="C15" s="21">
        <v>1612.1</v>
      </c>
      <c r="D15" s="21">
        <f t="shared" si="2"/>
        <v>99.83897937697405</v>
      </c>
      <c r="E15" s="21">
        <v>2886.6</v>
      </c>
      <c r="F15" s="21">
        <v>2881</v>
      </c>
      <c r="G15" s="21">
        <f t="shared" si="3"/>
        <v>99.80600013857133</v>
      </c>
      <c r="H15" s="21">
        <v>3070.1</v>
      </c>
      <c r="I15" s="21">
        <v>3067.6</v>
      </c>
      <c r="J15" s="21">
        <f t="shared" si="4"/>
        <v>99.91856942770593</v>
      </c>
      <c r="K15" s="21">
        <v>5047</v>
      </c>
      <c r="L15" s="21">
        <v>4372.4</v>
      </c>
      <c r="M15" s="21">
        <f t="shared" si="5"/>
        <v>86.63364374876164</v>
      </c>
      <c r="N15" s="21">
        <v>4305.4</v>
      </c>
      <c r="O15" s="21">
        <v>3932.2</v>
      </c>
      <c r="P15" s="21">
        <f t="shared" si="6"/>
        <v>91.33181585915362</v>
      </c>
      <c r="Q15" s="21">
        <v>4204.2</v>
      </c>
      <c r="R15" s="21">
        <v>3801.8</v>
      </c>
      <c r="S15" s="21">
        <f t="shared" si="7"/>
        <v>90.42861900004759</v>
      </c>
      <c r="T15" s="21">
        <v>4264.8</v>
      </c>
      <c r="U15" s="21">
        <v>4091.2</v>
      </c>
      <c r="V15" s="21">
        <f t="shared" si="8"/>
        <v>95.92946914274995</v>
      </c>
      <c r="W15" s="26">
        <v>6253</v>
      </c>
      <c r="X15" s="26">
        <v>5255.2</v>
      </c>
      <c r="Y15" s="21">
        <f t="shared" si="10"/>
        <v>84.04285942747481</v>
      </c>
      <c r="Z15" s="26">
        <v>7437.1</v>
      </c>
      <c r="AA15" s="26">
        <v>6752.4</v>
      </c>
      <c r="AB15" s="21">
        <f t="shared" si="11"/>
        <v>90.79345443788573</v>
      </c>
      <c r="AC15" s="26">
        <v>6248.2</v>
      </c>
      <c r="AD15" s="26">
        <v>4878.6</v>
      </c>
      <c r="AE15" s="21">
        <f t="shared" si="12"/>
        <v>78.08008706507475</v>
      </c>
    </row>
    <row r="16" spans="1:31" ht="45">
      <c r="A16" s="28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6">
        <v>11</v>
      </c>
      <c r="X16" s="26">
        <v>11</v>
      </c>
      <c r="Y16" s="21">
        <f t="shared" si="10"/>
        <v>100</v>
      </c>
      <c r="Z16" s="26">
        <v>16.8</v>
      </c>
      <c r="AA16" s="26">
        <v>16.8</v>
      </c>
      <c r="AB16" s="21">
        <f t="shared" si="11"/>
        <v>100</v>
      </c>
      <c r="AC16" s="26">
        <v>24.8</v>
      </c>
      <c r="AD16" s="26">
        <v>21.3</v>
      </c>
      <c r="AE16" s="21">
        <f t="shared" si="12"/>
        <v>85.88709677419355</v>
      </c>
    </row>
    <row r="17" spans="1:31" ht="18.75">
      <c r="A17" s="28" t="s">
        <v>17</v>
      </c>
      <c r="B17" s="21">
        <v>2893.7</v>
      </c>
      <c r="C17" s="21">
        <v>2859.6</v>
      </c>
      <c r="D17" s="21">
        <f t="shared" si="2"/>
        <v>98.82157791063345</v>
      </c>
      <c r="E17" s="21">
        <v>3535</v>
      </c>
      <c r="F17" s="21">
        <v>3525.2</v>
      </c>
      <c r="G17" s="21">
        <f t="shared" si="3"/>
        <v>99.72277227722772</v>
      </c>
      <c r="H17" s="21">
        <v>4297.1</v>
      </c>
      <c r="I17" s="21">
        <v>4278.5</v>
      </c>
      <c r="J17" s="21">
        <f t="shared" si="4"/>
        <v>99.56714993833049</v>
      </c>
      <c r="K17" s="21">
        <v>4807.2</v>
      </c>
      <c r="L17" s="21">
        <v>4726.7</v>
      </c>
      <c r="M17" s="21">
        <f t="shared" si="5"/>
        <v>98.32542852388084</v>
      </c>
      <c r="N17" s="21">
        <v>6245.3</v>
      </c>
      <c r="O17" s="21">
        <v>5460.5</v>
      </c>
      <c r="P17" s="21">
        <f t="shared" si="6"/>
        <v>87.43375018013546</v>
      </c>
      <c r="Q17" s="21">
        <v>7723.1</v>
      </c>
      <c r="R17" s="21">
        <v>7236.1</v>
      </c>
      <c r="S17" s="21">
        <f t="shared" si="7"/>
        <v>93.69424194947624</v>
      </c>
      <c r="T17" s="21">
        <v>7948.4</v>
      </c>
      <c r="U17" s="21">
        <v>7702.1</v>
      </c>
      <c r="V17" s="21">
        <f t="shared" si="8"/>
        <v>96.9012631473001</v>
      </c>
      <c r="W17" s="26">
        <v>8694.9</v>
      </c>
      <c r="X17" s="26">
        <v>8543.9</v>
      </c>
      <c r="Y17" s="21">
        <f t="shared" si="10"/>
        <v>98.26334977975594</v>
      </c>
      <c r="Z17" s="26">
        <v>9620.9</v>
      </c>
      <c r="AA17" s="26">
        <v>9479.7</v>
      </c>
      <c r="AB17" s="21">
        <f t="shared" si="11"/>
        <v>98.53236183725016</v>
      </c>
      <c r="AC17" s="26">
        <v>10455.4</v>
      </c>
      <c r="AD17" s="26">
        <v>9677.8</v>
      </c>
      <c r="AE17" s="21">
        <f t="shared" si="12"/>
        <v>92.5626948753754</v>
      </c>
    </row>
    <row r="18" spans="1:31" ht="45">
      <c r="A18" s="28" t="s">
        <v>42</v>
      </c>
      <c r="B18" s="21">
        <v>160.8</v>
      </c>
      <c r="C18" s="21">
        <v>160.8</v>
      </c>
      <c r="D18" s="21">
        <f t="shared" si="2"/>
        <v>100</v>
      </c>
      <c r="E18" s="21">
        <v>199.3</v>
      </c>
      <c r="F18" s="21">
        <v>198.8</v>
      </c>
      <c r="G18" s="21">
        <f t="shared" si="3"/>
        <v>99.7491219267436</v>
      </c>
      <c r="H18" s="21">
        <v>222</v>
      </c>
      <c r="I18" s="21">
        <v>221.7</v>
      </c>
      <c r="J18" s="21">
        <f t="shared" si="4"/>
        <v>99.86486486486486</v>
      </c>
      <c r="K18" s="21">
        <v>224.3</v>
      </c>
      <c r="L18" s="21">
        <v>220.9</v>
      </c>
      <c r="M18" s="21">
        <f t="shared" si="5"/>
        <v>98.48417298261258</v>
      </c>
      <c r="N18" s="21">
        <v>241.7</v>
      </c>
      <c r="O18" s="21">
        <v>238</v>
      </c>
      <c r="P18" s="21">
        <f t="shared" si="6"/>
        <v>98.46917666528755</v>
      </c>
      <c r="Q18" s="21">
        <v>286.3</v>
      </c>
      <c r="R18" s="21">
        <v>282.4</v>
      </c>
      <c r="S18" s="21">
        <f t="shared" si="7"/>
        <v>98.63779252532308</v>
      </c>
      <c r="T18" s="21">
        <v>348.3</v>
      </c>
      <c r="U18" s="21">
        <v>326.4</v>
      </c>
      <c r="V18" s="21">
        <f t="shared" si="8"/>
        <v>93.71231696813092</v>
      </c>
      <c r="W18" s="26">
        <v>431.6</v>
      </c>
      <c r="X18" s="26">
        <v>426.4</v>
      </c>
      <c r="Y18" s="21">
        <f t="shared" si="10"/>
        <v>98.79518072289156</v>
      </c>
      <c r="Z18" s="26">
        <v>424.1</v>
      </c>
      <c r="AA18" s="26">
        <v>418.9</v>
      </c>
      <c r="AB18" s="21">
        <f t="shared" si="11"/>
        <v>98.7738740863004</v>
      </c>
      <c r="AC18" s="26">
        <v>466.1</v>
      </c>
      <c r="AD18" s="26">
        <v>452.9</v>
      </c>
      <c r="AE18" s="21">
        <f t="shared" si="12"/>
        <v>97.16798970178073</v>
      </c>
    </row>
    <row r="19" spans="1:31" ht="30">
      <c r="A19" s="28" t="s">
        <v>18</v>
      </c>
      <c r="B19" s="21">
        <v>1389.7</v>
      </c>
      <c r="C19" s="21">
        <v>1389.5</v>
      </c>
      <c r="D19" s="21">
        <f t="shared" si="2"/>
        <v>99.98560840469166</v>
      </c>
      <c r="E19" s="21">
        <v>1673.7</v>
      </c>
      <c r="F19" s="21">
        <v>1665.9</v>
      </c>
      <c r="G19" s="21">
        <f t="shared" si="3"/>
        <v>99.53396666069189</v>
      </c>
      <c r="H19" s="21">
        <v>2068.4</v>
      </c>
      <c r="I19" s="21">
        <v>2057.2</v>
      </c>
      <c r="J19" s="21">
        <f t="shared" si="4"/>
        <v>99.45851866176754</v>
      </c>
      <c r="K19" s="21">
        <v>2089.1</v>
      </c>
      <c r="L19" s="21">
        <v>2059.8</v>
      </c>
      <c r="M19" s="21">
        <f t="shared" si="5"/>
        <v>98.59748216935523</v>
      </c>
      <c r="N19" s="21">
        <v>3012.2</v>
      </c>
      <c r="O19" s="21">
        <v>2681.3</v>
      </c>
      <c r="P19" s="21">
        <f t="shared" si="6"/>
        <v>89.01467366044753</v>
      </c>
      <c r="Q19" s="21">
        <v>2627.5</v>
      </c>
      <c r="R19" s="21">
        <v>2586</v>
      </c>
      <c r="S19" s="21">
        <f t="shared" si="7"/>
        <v>98.42055185537583</v>
      </c>
      <c r="T19" s="21">
        <v>1702.8</v>
      </c>
      <c r="U19" s="21">
        <v>1681.3</v>
      </c>
      <c r="V19" s="21">
        <f t="shared" si="8"/>
        <v>98.73737373737373</v>
      </c>
      <c r="W19" s="26">
        <v>1076.8</v>
      </c>
      <c r="X19" s="26">
        <v>1076.6</v>
      </c>
      <c r="Y19" s="21">
        <f t="shared" si="10"/>
        <v>99.981426448737</v>
      </c>
      <c r="Z19" s="26">
        <v>1137.3</v>
      </c>
      <c r="AA19" s="26">
        <v>1093.6</v>
      </c>
      <c r="AB19" s="21">
        <f t="shared" si="11"/>
        <v>96.15756616547964</v>
      </c>
      <c r="AC19" s="26"/>
      <c r="AD19" s="26"/>
      <c r="AE19" s="21"/>
    </row>
    <row r="20" spans="1:31" ht="30">
      <c r="A20" s="28" t="s">
        <v>19</v>
      </c>
      <c r="B20" s="21">
        <v>246.6</v>
      </c>
      <c r="C20" s="21">
        <v>246.3</v>
      </c>
      <c r="D20" s="21">
        <f t="shared" si="2"/>
        <v>99.87834549878346</v>
      </c>
      <c r="E20" s="21">
        <v>547.9</v>
      </c>
      <c r="F20" s="21">
        <v>439.4</v>
      </c>
      <c r="G20" s="21">
        <f t="shared" si="3"/>
        <v>80.19711626209161</v>
      </c>
      <c r="H20" s="21">
        <v>602.6</v>
      </c>
      <c r="I20" s="21">
        <v>541.7</v>
      </c>
      <c r="J20" s="21">
        <f t="shared" si="4"/>
        <v>89.89379356123466</v>
      </c>
      <c r="K20" s="21">
        <v>482.1</v>
      </c>
      <c r="L20" s="21">
        <v>453</v>
      </c>
      <c r="M20" s="21">
        <f t="shared" si="5"/>
        <v>93.9639079029247</v>
      </c>
      <c r="N20" s="21">
        <v>516.9</v>
      </c>
      <c r="O20" s="21">
        <v>422.9</v>
      </c>
      <c r="P20" s="21">
        <f t="shared" si="6"/>
        <v>81.81466434513446</v>
      </c>
      <c r="Q20" s="21">
        <v>700.8</v>
      </c>
      <c r="R20" s="21">
        <v>514.8</v>
      </c>
      <c r="S20" s="21">
        <f t="shared" si="7"/>
        <v>73.45890410958904</v>
      </c>
      <c r="T20" s="21">
        <v>828.4</v>
      </c>
      <c r="U20" s="21">
        <v>642.4</v>
      </c>
      <c r="V20" s="21">
        <f t="shared" si="8"/>
        <v>77.54707870593916</v>
      </c>
      <c r="W20" s="26">
        <v>754.9</v>
      </c>
      <c r="X20" s="26">
        <v>650</v>
      </c>
      <c r="Y20" s="21">
        <f t="shared" si="10"/>
        <v>86.1041197509604</v>
      </c>
      <c r="Z20" s="26">
        <v>801</v>
      </c>
      <c r="AA20" s="26">
        <v>742.2</v>
      </c>
      <c r="AB20" s="21">
        <f t="shared" si="11"/>
        <v>92.65917602996255</v>
      </c>
      <c r="AC20" s="26">
        <v>711.3</v>
      </c>
      <c r="AD20" s="26">
        <v>592.6</v>
      </c>
      <c r="AE20" s="21">
        <f t="shared" si="12"/>
        <v>83.31224518487278</v>
      </c>
    </row>
    <row r="21" spans="1:31" ht="45">
      <c r="A21" s="28" t="s">
        <v>20</v>
      </c>
      <c r="B21" s="21">
        <v>113.4</v>
      </c>
      <c r="C21" s="21">
        <v>113.4</v>
      </c>
      <c r="D21" s="21">
        <f t="shared" si="2"/>
        <v>100</v>
      </c>
      <c r="E21" s="21">
        <v>68.5</v>
      </c>
      <c r="F21" s="21">
        <v>68.5</v>
      </c>
      <c r="G21" s="21">
        <f t="shared" si="3"/>
        <v>100</v>
      </c>
      <c r="H21" s="21">
        <v>119.5</v>
      </c>
      <c r="I21" s="21">
        <v>119.5</v>
      </c>
      <c r="J21" s="21">
        <f t="shared" si="4"/>
        <v>100</v>
      </c>
      <c r="K21" s="21">
        <v>82.7</v>
      </c>
      <c r="L21" s="21">
        <v>81.8</v>
      </c>
      <c r="M21" s="21">
        <f t="shared" si="5"/>
        <v>98.9117291414752</v>
      </c>
      <c r="N21" s="21">
        <v>95.5</v>
      </c>
      <c r="O21" s="21">
        <v>87.3</v>
      </c>
      <c r="P21" s="21">
        <f t="shared" si="6"/>
        <v>91.41361256544502</v>
      </c>
      <c r="Q21" s="21">
        <v>64.9</v>
      </c>
      <c r="R21" s="21">
        <v>47.9</v>
      </c>
      <c r="S21" s="21">
        <f t="shared" si="7"/>
        <v>73.80585516178736</v>
      </c>
      <c r="T21" s="21">
        <v>142.2</v>
      </c>
      <c r="U21" s="21">
        <v>133.9</v>
      </c>
      <c r="V21" s="21">
        <f t="shared" si="8"/>
        <v>94.16315049226442</v>
      </c>
      <c r="W21" s="26">
        <v>436.9</v>
      </c>
      <c r="X21" s="26">
        <v>405.4</v>
      </c>
      <c r="Y21" s="21">
        <f t="shared" si="10"/>
        <v>92.79011215381094</v>
      </c>
      <c r="Z21" s="26">
        <v>342.7</v>
      </c>
      <c r="AA21" s="26">
        <v>192.5</v>
      </c>
      <c r="AB21" s="21">
        <f t="shared" si="11"/>
        <v>56.17157864021009</v>
      </c>
      <c r="AC21" s="26">
        <v>318.7</v>
      </c>
      <c r="AD21" s="26">
        <v>192.6</v>
      </c>
      <c r="AE21" s="21">
        <f t="shared" si="12"/>
        <v>60.43300909946658</v>
      </c>
    </row>
    <row r="22" spans="1:31" ht="45">
      <c r="A22" s="28" t="s">
        <v>21</v>
      </c>
      <c r="B22" s="21">
        <v>11.8</v>
      </c>
      <c r="C22" s="21">
        <v>11.8</v>
      </c>
      <c r="D22" s="21">
        <f t="shared" si="2"/>
        <v>100</v>
      </c>
      <c r="E22" s="21">
        <v>52.7</v>
      </c>
      <c r="F22" s="21">
        <v>52.7</v>
      </c>
      <c r="G22" s="21">
        <f t="shared" si="3"/>
        <v>100</v>
      </c>
      <c r="H22" s="21">
        <v>39</v>
      </c>
      <c r="I22" s="21">
        <v>38.9</v>
      </c>
      <c r="J22" s="21">
        <f t="shared" si="4"/>
        <v>99.74358974358975</v>
      </c>
      <c r="K22" s="21">
        <v>45.5</v>
      </c>
      <c r="L22" s="21">
        <v>45.3</v>
      </c>
      <c r="M22" s="21">
        <f t="shared" si="5"/>
        <v>99.56043956043955</v>
      </c>
      <c r="N22" s="21">
        <v>48.9</v>
      </c>
      <c r="O22" s="21">
        <v>48</v>
      </c>
      <c r="P22" s="21">
        <f t="shared" si="6"/>
        <v>98.15950920245399</v>
      </c>
      <c r="Q22" s="21">
        <v>56.3</v>
      </c>
      <c r="R22" s="21">
        <v>56.3</v>
      </c>
      <c r="S22" s="21">
        <f t="shared" si="7"/>
        <v>100</v>
      </c>
      <c r="T22" s="21">
        <v>64.1</v>
      </c>
      <c r="U22" s="21">
        <v>64.1</v>
      </c>
      <c r="V22" s="21">
        <f t="shared" si="8"/>
        <v>100</v>
      </c>
      <c r="W22" s="26">
        <v>61.1</v>
      </c>
      <c r="X22" s="26">
        <v>61.1</v>
      </c>
      <c r="Y22" s="21">
        <f t="shared" si="10"/>
        <v>100</v>
      </c>
      <c r="Z22" s="26">
        <v>91.6</v>
      </c>
      <c r="AA22" s="26">
        <v>91.2</v>
      </c>
      <c r="AB22" s="21">
        <f t="shared" si="11"/>
        <v>99.56331877729258</v>
      </c>
      <c r="AC22" s="26">
        <v>79.4</v>
      </c>
      <c r="AD22" s="26">
        <v>75.1</v>
      </c>
      <c r="AE22" s="21">
        <f t="shared" si="12"/>
        <v>94.5843828715365</v>
      </c>
    </row>
    <row r="23" spans="1:31" ht="75">
      <c r="A23" s="28" t="s">
        <v>22</v>
      </c>
      <c r="B23" s="21">
        <v>130.5</v>
      </c>
      <c r="C23" s="21">
        <v>130.5</v>
      </c>
      <c r="D23" s="21">
        <f t="shared" si="2"/>
        <v>100</v>
      </c>
      <c r="E23" s="21">
        <v>92</v>
      </c>
      <c r="F23" s="21">
        <v>91.9</v>
      </c>
      <c r="G23" s="21">
        <f t="shared" si="3"/>
        <v>99.8913043478261</v>
      </c>
      <c r="H23" s="21">
        <v>103.5</v>
      </c>
      <c r="I23" s="21">
        <v>103.5</v>
      </c>
      <c r="J23" s="21">
        <f t="shared" si="4"/>
        <v>100</v>
      </c>
      <c r="K23" s="21">
        <v>46.6</v>
      </c>
      <c r="L23" s="21">
        <v>46.4</v>
      </c>
      <c r="M23" s="21">
        <f t="shared" si="5"/>
        <v>99.57081545064376</v>
      </c>
      <c r="N23" s="21">
        <v>99.8</v>
      </c>
      <c r="O23" s="21">
        <v>99.7</v>
      </c>
      <c r="P23" s="21">
        <f t="shared" si="6"/>
        <v>99.8997995991984</v>
      </c>
      <c r="Q23" s="21">
        <v>132.2</v>
      </c>
      <c r="R23" s="21">
        <v>132.2</v>
      </c>
      <c r="S23" s="21">
        <f t="shared" si="7"/>
        <v>100</v>
      </c>
      <c r="T23" s="21">
        <v>135.8</v>
      </c>
      <c r="U23" s="21">
        <v>135.8</v>
      </c>
      <c r="V23" s="21">
        <f t="shared" si="8"/>
        <v>100</v>
      </c>
      <c r="W23" s="26">
        <v>274</v>
      </c>
      <c r="X23" s="26">
        <v>274</v>
      </c>
      <c r="Y23" s="21">
        <f t="shared" si="10"/>
        <v>100</v>
      </c>
      <c r="Z23" s="26">
        <v>400</v>
      </c>
      <c r="AA23" s="26">
        <v>400</v>
      </c>
      <c r="AB23" s="21">
        <f t="shared" si="11"/>
        <v>100</v>
      </c>
      <c r="AC23" s="26">
        <v>559.2</v>
      </c>
      <c r="AD23" s="26">
        <v>554</v>
      </c>
      <c r="AE23" s="21">
        <f t="shared" si="12"/>
        <v>99.07010014306151</v>
      </c>
    </row>
    <row r="24" spans="1:31" ht="30">
      <c r="A24" s="28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>
        <v>128.7</v>
      </c>
      <c r="L24" s="21">
        <v>128.7</v>
      </c>
      <c r="M24" s="21">
        <f>L24/K24*100</f>
        <v>100</v>
      </c>
      <c r="N24" s="21"/>
      <c r="O24" s="21"/>
      <c r="P24" s="21"/>
      <c r="Q24" s="21"/>
      <c r="R24" s="21"/>
      <c r="S24" s="21"/>
      <c r="T24" s="21"/>
      <c r="U24" s="21"/>
      <c r="V24" s="21"/>
      <c r="W24" s="26"/>
      <c r="X24" s="26"/>
      <c r="Y24" s="21"/>
      <c r="Z24" s="26"/>
      <c r="AA24" s="26"/>
      <c r="AB24" s="21"/>
      <c r="AC24" s="26"/>
      <c r="AD24" s="26"/>
      <c r="AE24" s="21"/>
    </row>
    <row r="25" spans="1:31" s="17" customFormat="1" ht="28.5">
      <c r="A25" s="27" t="s">
        <v>45</v>
      </c>
      <c r="B25" s="20">
        <f>B6-B10</f>
        <v>-279.59999999999945</v>
      </c>
      <c r="C25" s="20">
        <f>C6-C10</f>
        <v>-29.800000000000182</v>
      </c>
      <c r="D25" s="20"/>
      <c r="E25" s="20">
        <f>E6-E10</f>
        <v>-430.7000000000007</v>
      </c>
      <c r="F25" s="20">
        <f>F6-F10</f>
        <v>206.10000000000036</v>
      </c>
      <c r="G25" s="20"/>
      <c r="H25" s="20">
        <f>H6-H10</f>
        <v>-550.2000000000007</v>
      </c>
      <c r="I25" s="20">
        <f>I6-I10</f>
        <v>-230.8000000000029</v>
      </c>
      <c r="J25" s="20"/>
      <c r="K25" s="20">
        <f>K6-K10</f>
        <v>-761.7000000000025</v>
      </c>
      <c r="L25" s="20">
        <f>L6-L10</f>
        <v>-103.59999999999854</v>
      </c>
      <c r="M25" s="20"/>
      <c r="N25" s="20">
        <f>N6-N10</f>
        <v>-1419.5000000000036</v>
      </c>
      <c r="O25" s="20">
        <f>O6-O10</f>
        <v>390.5000000000018</v>
      </c>
      <c r="P25" s="20"/>
      <c r="Q25" s="20">
        <f>Q6-Q10</f>
        <v>-2259.399999999998</v>
      </c>
      <c r="R25" s="20">
        <f>R6-R10</f>
        <v>-1481.7000000000007</v>
      </c>
      <c r="S25" s="20"/>
      <c r="T25" s="20">
        <f>T6-T10</f>
        <v>-1911.199999999997</v>
      </c>
      <c r="U25" s="20">
        <f>U6-U10</f>
        <v>-1480.0000000000036</v>
      </c>
      <c r="V25" s="20"/>
      <c r="W25" s="20">
        <f>W6-W10</f>
        <v>-1587.2999999999993</v>
      </c>
      <c r="X25" s="20">
        <f>X6-X10</f>
        <v>-255</v>
      </c>
      <c r="Y25" s="20"/>
      <c r="Z25" s="20">
        <f>Z6-Z10</f>
        <v>-3132.899999999998</v>
      </c>
      <c r="AA25" s="20">
        <f>AA6-AA10</f>
        <v>-3081.2000000000007</v>
      </c>
      <c r="AB25" s="20"/>
      <c r="AC25" s="20">
        <f>AC6-AC10</f>
        <v>-1440.9000000000015</v>
      </c>
      <c r="AD25" s="20">
        <f>AD6-AD10</f>
        <v>-1351.099999999995</v>
      </c>
      <c r="AE25" s="20"/>
    </row>
  </sheetData>
  <sheetProtection/>
  <mergeCells count="12">
    <mergeCell ref="AC3:AE3"/>
    <mergeCell ref="H3:J3"/>
    <mergeCell ref="K3:M3"/>
    <mergeCell ref="N3:P3"/>
    <mergeCell ref="Q3:S3"/>
    <mergeCell ref="T3:V3"/>
    <mergeCell ref="Z3:AB3"/>
    <mergeCell ref="A1:AB1"/>
    <mergeCell ref="W3:Y3"/>
    <mergeCell ref="A3:A4"/>
    <mergeCell ref="B3:D3"/>
    <mergeCell ref="E3:G3"/>
  </mergeCells>
  <printOptions/>
  <pageMargins left="0" right="0" top="0.3937007874015748" bottom="0.1968503937007874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г.Уфа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Г. Прохорова</dc:creator>
  <cp:keywords/>
  <dc:description/>
  <cp:lastModifiedBy>Халитова Миниса Каримовна</cp:lastModifiedBy>
  <cp:lastPrinted>2016-02-04T06:20:12Z</cp:lastPrinted>
  <dcterms:created xsi:type="dcterms:W3CDTF">2013-01-16T05:28:04Z</dcterms:created>
  <dcterms:modified xsi:type="dcterms:W3CDTF">2016-02-04T07:36:23Z</dcterms:modified>
  <cp:category/>
  <cp:version/>
  <cp:contentType/>
  <cp:contentStatus/>
</cp:coreProperties>
</file>